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2-2023/REPORTING/012023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18" i="1" l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K117" i="1"/>
  <c r="BK118" i="1" s="1"/>
  <c r="BK112" i="1"/>
  <c r="BJ112" i="1"/>
  <c r="BI112" i="1"/>
  <c r="BI114" i="1" s="1"/>
  <c r="BH112" i="1"/>
  <c r="BG112" i="1"/>
  <c r="BF112" i="1"/>
  <c r="BE112" i="1"/>
  <c r="BE114" i="1" s="1"/>
  <c r="BD112" i="1"/>
  <c r="BC112" i="1"/>
  <c r="BB112" i="1"/>
  <c r="BA112" i="1"/>
  <c r="BA114" i="1" s="1"/>
  <c r="AZ112" i="1"/>
  <c r="AY112" i="1"/>
  <c r="AX112" i="1"/>
  <c r="AW112" i="1"/>
  <c r="AW114" i="1" s="1"/>
  <c r="AV112" i="1"/>
  <c r="AU112" i="1"/>
  <c r="AT112" i="1"/>
  <c r="AS112" i="1"/>
  <c r="AS114" i="1" s="1"/>
  <c r="AR112" i="1"/>
  <c r="AQ112" i="1"/>
  <c r="AP112" i="1"/>
  <c r="AO112" i="1"/>
  <c r="AO114" i="1" s="1"/>
  <c r="AN112" i="1"/>
  <c r="AM112" i="1"/>
  <c r="AL112" i="1"/>
  <c r="AK112" i="1"/>
  <c r="AK114" i="1" s="1"/>
  <c r="AJ112" i="1"/>
  <c r="AI112" i="1"/>
  <c r="AH112" i="1"/>
  <c r="AG112" i="1"/>
  <c r="AG114" i="1" s="1"/>
  <c r="AF112" i="1"/>
  <c r="AE112" i="1"/>
  <c r="AD112" i="1"/>
  <c r="AC112" i="1"/>
  <c r="AC114" i="1" s="1"/>
  <c r="AB112" i="1"/>
  <c r="AA112" i="1"/>
  <c r="Z112" i="1"/>
  <c r="Y112" i="1"/>
  <c r="Y114" i="1" s="1"/>
  <c r="X112" i="1"/>
  <c r="W112" i="1"/>
  <c r="V112" i="1"/>
  <c r="U112" i="1"/>
  <c r="U114" i="1" s="1"/>
  <c r="T112" i="1"/>
  <c r="S112" i="1"/>
  <c r="R112" i="1"/>
  <c r="Q112" i="1"/>
  <c r="Q114" i="1" s="1"/>
  <c r="P112" i="1"/>
  <c r="O112" i="1"/>
  <c r="N112" i="1"/>
  <c r="M112" i="1"/>
  <c r="M114" i="1" s="1"/>
  <c r="L112" i="1"/>
  <c r="K112" i="1"/>
  <c r="J112" i="1"/>
  <c r="I112" i="1"/>
  <c r="I114" i="1" s="1"/>
  <c r="H112" i="1"/>
  <c r="G112" i="1"/>
  <c r="F112" i="1"/>
  <c r="E112" i="1"/>
  <c r="E114" i="1" s="1"/>
  <c r="D112" i="1"/>
  <c r="C112" i="1"/>
  <c r="BH108" i="1"/>
  <c r="BD108" i="1"/>
  <c r="AZ108" i="1"/>
  <c r="AV108" i="1"/>
  <c r="AR108" i="1"/>
  <c r="AN108" i="1"/>
  <c r="AJ108" i="1"/>
  <c r="AF108" i="1"/>
  <c r="AB108" i="1"/>
  <c r="X108" i="1"/>
  <c r="T108" i="1"/>
  <c r="P108" i="1"/>
  <c r="L108" i="1"/>
  <c r="H108" i="1"/>
  <c r="D108" i="1"/>
  <c r="BJ107" i="1"/>
  <c r="BI107" i="1"/>
  <c r="BI108" i="1" s="1"/>
  <c r="BH107" i="1"/>
  <c r="BG107" i="1"/>
  <c r="BG108" i="1" s="1"/>
  <c r="BF107" i="1"/>
  <c r="BE107" i="1"/>
  <c r="BE108" i="1" s="1"/>
  <c r="BD107" i="1"/>
  <c r="BC107" i="1"/>
  <c r="BC108" i="1" s="1"/>
  <c r="BB107" i="1"/>
  <c r="BA107" i="1"/>
  <c r="BA108" i="1" s="1"/>
  <c r="AZ107" i="1"/>
  <c r="AY107" i="1"/>
  <c r="AY108" i="1" s="1"/>
  <c r="AX107" i="1"/>
  <c r="AW107" i="1"/>
  <c r="AW108" i="1" s="1"/>
  <c r="AV107" i="1"/>
  <c r="AU107" i="1"/>
  <c r="AU108" i="1" s="1"/>
  <c r="AT107" i="1"/>
  <c r="AS107" i="1"/>
  <c r="AS108" i="1" s="1"/>
  <c r="AR107" i="1"/>
  <c r="AQ107" i="1"/>
  <c r="AQ108" i="1" s="1"/>
  <c r="AP107" i="1"/>
  <c r="AO107" i="1"/>
  <c r="AO108" i="1" s="1"/>
  <c r="AN107" i="1"/>
  <c r="AM107" i="1"/>
  <c r="AM108" i="1" s="1"/>
  <c r="AL107" i="1"/>
  <c r="AK107" i="1"/>
  <c r="AK108" i="1" s="1"/>
  <c r="AJ107" i="1"/>
  <c r="AI107" i="1"/>
  <c r="AI108" i="1" s="1"/>
  <c r="AH107" i="1"/>
  <c r="AG107" i="1"/>
  <c r="AG108" i="1" s="1"/>
  <c r="AF107" i="1"/>
  <c r="AE107" i="1"/>
  <c r="AE108" i="1" s="1"/>
  <c r="AD107" i="1"/>
  <c r="AC107" i="1"/>
  <c r="AC108" i="1" s="1"/>
  <c r="AB107" i="1"/>
  <c r="AA107" i="1"/>
  <c r="AA108" i="1" s="1"/>
  <c r="Z107" i="1"/>
  <c r="Y107" i="1"/>
  <c r="Y108" i="1" s="1"/>
  <c r="X107" i="1"/>
  <c r="W107" i="1"/>
  <c r="W108" i="1" s="1"/>
  <c r="V107" i="1"/>
  <c r="U107" i="1"/>
  <c r="U108" i="1" s="1"/>
  <c r="T107" i="1"/>
  <c r="S107" i="1"/>
  <c r="S108" i="1" s="1"/>
  <c r="R107" i="1"/>
  <c r="Q107" i="1"/>
  <c r="Q108" i="1" s="1"/>
  <c r="P107" i="1"/>
  <c r="O107" i="1"/>
  <c r="O108" i="1" s="1"/>
  <c r="N107" i="1"/>
  <c r="M107" i="1"/>
  <c r="M108" i="1" s="1"/>
  <c r="L107" i="1"/>
  <c r="K107" i="1"/>
  <c r="K108" i="1" s="1"/>
  <c r="J107" i="1"/>
  <c r="I107" i="1"/>
  <c r="I108" i="1" s="1"/>
  <c r="H107" i="1"/>
  <c r="G107" i="1"/>
  <c r="G108" i="1" s="1"/>
  <c r="F107" i="1"/>
  <c r="E107" i="1"/>
  <c r="E108" i="1" s="1"/>
  <c r="D107" i="1"/>
  <c r="C107" i="1"/>
  <c r="C108" i="1" s="1"/>
  <c r="BK106" i="1"/>
  <c r="BK105" i="1"/>
  <c r="BK104" i="1"/>
  <c r="BK103" i="1"/>
  <c r="BK107" i="1" s="1"/>
  <c r="BK108" i="1" s="1"/>
  <c r="BK102" i="1"/>
  <c r="BK99" i="1"/>
  <c r="BJ99" i="1"/>
  <c r="BJ108" i="1" s="1"/>
  <c r="BI99" i="1"/>
  <c r="BH99" i="1"/>
  <c r="BG99" i="1"/>
  <c r="BF99" i="1"/>
  <c r="BF108" i="1" s="1"/>
  <c r="BE99" i="1"/>
  <c r="BD99" i="1"/>
  <c r="BC99" i="1"/>
  <c r="BB99" i="1"/>
  <c r="BB108" i="1" s="1"/>
  <c r="BA99" i="1"/>
  <c r="AZ99" i="1"/>
  <c r="AY99" i="1"/>
  <c r="AX99" i="1"/>
  <c r="AX108" i="1" s="1"/>
  <c r="AW99" i="1"/>
  <c r="AV99" i="1"/>
  <c r="AU99" i="1"/>
  <c r="AT99" i="1"/>
  <c r="AT108" i="1" s="1"/>
  <c r="AS99" i="1"/>
  <c r="AR99" i="1"/>
  <c r="AQ99" i="1"/>
  <c r="AP99" i="1"/>
  <c r="AP108" i="1" s="1"/>
  <c r="AO99" i="1"/>
  <c r="AN99" i="1"/>
  <c r="AM99" i="1"/>
  <c r="AL99" i="1"/>
  <c r="AL108" i="1" s="1"/>
  <c r="AK99" i="1"/>
  <c r="AJ99" i="1"/>
  <c r="AI99" i="1"/>
  <c r="AH99" i="1"/>
  <c r="AH108" i="1" s="1"/>
  <c r="AG99" i="1"/>
  <c r="AF99" i="1"/>
  <c r="AE99" i="1"/>
  <c r="AD99" i="1"/>
  <c r="AD108" i="1" s="1"/>
  <c r="AC99" i="1"/>
  <c r="AB99" i="1"/>
  <c r="AA99" i="1"/>
  <c r="Z99" i="1"/>
  <c r="Z108" i="1" s="1"/>
  <c r="Y99" i="1"/>
  <c r="X99" i="1"/>
  <c r="W99" i="1"/>
  <c r="V99" i="1"/>
  <c r="V108" i="1" s="1"/>
  <c r="U99" i="1"/>
  <c r="T99" i="1"/>
  <c r="S99" i="1"/>
  <c r="R99" i="1"/>
  <c r="R108" i="1" s="1"/>
  <c r="Q99" i="1"/>
  <c r="P99" i="1"/>
  <c r="O99" i="1"/>
  <c r="N99" i="1"/>
  <c r="N108" i="1" s="1"/>
  <c r="M99" i="1"/>
  <c r="L99" i="1"/>
  <c r="K99" i="1"/>
  <c r="J99" i="1"/>
  <c r="J108" i="1" s="1"/>
  <c r="I99" i="1"/>
  <c r="H99" i="1"/>
  <c r="G99" i="1"/>
  <c r="F99" i="1"/>
  <c r="F108" i="1" s="1"/>
  <c r="E99" i="1"/>
  <c r="D99" i="1"/>
  <c r="C99" i="1"/>
  <c r="BK98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K92" i="1"/>
  <c r="BG89" i="1"/>
  <c r="BC89" i="1"/>
  <c r="AY89" i="1"/>
  <c r="AU89" i="1"/>
  <c r="AQ89" i="1"/>
  <c r="AM89" i="1"/>
  <c r="AI89" i="1"/>
  <c r="AE89" i="1"/>
  <c r="AA89" i="1"/>
  <c r="W89" i="1"/>
  <c r="S89" i="1"/>
  <c r="O89" i="1"/>
  <c r="K89" i="1"/>
  <c r="G89" i="1"/>
  <c r="C89" i="1"/>
  <c r="BJ88" i="1"/>
  <c r="BJ89" i="1" s="1"/>
  <c r="BI88" i="1"/>
  <c r="BI89" i="1" s="1"/>
  <c r="BH88" i="1"/>
  <c r="BH89" i="1" s="1"/>
  <c r="BG88" i="1"/>
  <c r="BF88" i="1"/>
  <c r="BF89" i="1" s="1"/>
  <c r="BE88" i="1"/>
  <c r="BE89" i="1" s="1"/>
  <c r="BD88" i="1"/>
  <c r="BD89" i="1" s="1"/>
  <c r="BC88" i="1"/>
  <c r="BB88" i="1"/>
  <c r="BB89" i="1" s="1"/>
  <c r="BA88" i="1"/>
  <c r="BA89" i="1" s="1"/>
  <c r="AZ88" i="1"/>
  <c r="AZ89" i="1" s="1"/>
  <c r="AY88" i="1"/>
  <c r="AX88" i="1"/>
  <c r="AX89" i="1" s="1"/>
  <c r="AW88" i="1"/>
  <c r="AW89" i="1" s="1"/>
  <c r="AV88" i="1"/>
  <c r="AV89" i="1" s="1"/>
  <c r="AU88" i="1"/>
  <c r="AT88" i="1"/>
  <c r="AT89" i="1" s="1"/>
  <c r="AS88" i="1"/>
  <c r="AS89" i="1" s="1"/>
  <c r="AR88" i="1"/>
  <c r="AR89" i="1" s="1"/>
  <c r="AQ88" i="1"/>
  <c r="AP88" i="1"/>
  <c r="AP89" i="1" s="1"/>
  <c r="AO88" i="1"/>
  <c r="AO89" i="1" s="1"/>
  <c r="AN88" i="1"/>
  <c r="AN89" i="1" s="1"/>
  <c r="AM88" i="1"/>
  <c r="AL88" i="1"/>
  <c r="AL89" i="1" s="1"/>
  <c r="AK88" i="1"/>
  <c r="AK89" i="1" s="1"/>
  <c r="AJ88" i="1"/>
  <c r="AJ89" i="1" s="1"/>
  <c r="AI88" i="1"/>
  <c r="AH88" i="1"/>
  <c r="AH89" i="1" s="1"/>
  <c r="AG88" i="1"/>
  <c r="AG89" i="1" s="1"/>
  <c r="AF88" i="1"/>
  <c r="AF89" i="1" s="1"/>
  <c r="AE88" i="1"/>
  <c r="AD88" i="1"/>
  <c r="AD89" i="1" s="1"/>
  <c r="AC88" i="1"/>
  <c r="AC89" i="1" s="1"/>
  <c r="AB88" i="1"/>
  <c r="AB89" i="1" s="1"/>
  <c r="AA88" i="1"/>
  <c r="Z88" i="1"/>
  <c r="Z89" i="1" s="1"/>
  <c r="Y88" i="1"/>
  <c r="Y89" i="1" s="1"/>
  <c r="X88" i="1"/>
  <c r="X89" i="1" s="1"/>
  <c r="W88" i="1"/>
  <c r="V88" i="1"/>
  <c r="V89" i="1" s="1"/>
  <c r="U88" i="1"/>
  <c r="U89" i="1" s="1"/>
  <c r="T88" i="1"/>
  <c r="T89" i="1" s="1"/>
  <c r="S88" i="1"/>
  <c r="R88" i="1"/>
  <c r="R89" i="1" s="1"/>
  <c r="Q88" i="1"/>
  <c r="Q89" i="1" s="1"/>
  <c r="P88" i="1"/>
  <c r="P89" i="1" s="1"/>
  <c r="O88" i="1"/>
  <c r="N88" i="1"/>
  <c r="N89" i="1" s="1"/>
  <c r="M88" i="1"/>
  <c r="M89" i="1" s="1"/>
  <c r="L88" i="1"/>
  <c r="L89" i="1" s="1"/>
  <c r="K88" i="1"/>
  <c r="J88" i="1"/>
  <c r="J89" i="1" s="1"/>
  <c r="I88" i="1"/>
  <c r="I89" i="1" s="1"/>
  <c r="H88" i="1"/>
  <c r="H89" i="1" s="1"/>
  <c r="G88" i="1"/>
  <c r="F88" i="1"/>
  <c r="F89" i="1" s="1"/>
  <c r="E88" i="1"/>
  <c r="E89" i="1" s="1"/>
  <c r="D88" i="1"/>
  <c r="D89" i="1" s="1"/>
  <c r="C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88" i="1" s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0" i="1"/>
  <c r="BK62" i="1" s="1"/>
  <c r="BJ55" i="1"/>
  <c r="BJ56" i="1" s="1"/>
  <c r="BI55" i="1"/>
  <c r="BI56" i="1" s="1"/>
  <c r="BH55" i="1"/>
  <c r="BG55" i="1"/>
  <c r="BG56" i="1" s="1"/>
  <c r="BF55" i="1"/>
  <c r="BF56" i="1" s="1"/>
  <c r="BE55" i="1"/>
  <c r="BE56" i="1" s="1"/>
  <c r="BD55" i="1"/>
  <c r="BC55" i="1"/>
  <c r="BC56" i="1" s="1"/>
  <c r="BB55" i="1"/>
  <c r="BB56" i="1" s="1"/>
  <c r="BA55" i="1"/>
  <c r="BA56" i="1" s="1"/>
  <c r="AZ55" i="1"/>
  <c r="AY55" i="1"/>
  <c r="AY56" i="1" s="1"/>
  <c r="AX55" i="1"/>
  <c r="AX56" i="1" s="1"/>
  <c r="AW55" i="1"/>
  <c r="AW56" i="1" s="1"/>
  <c r="AV55" i="1"/>
  <c r="AU55" i="1"/>
  <c r="AU56" i="1" s="1"/>
  <c r="AT55" i="1"/>
  <c r="AT56" i="1" s="1"/>
  <c r="AS55" i="1"/>
  <c r="AS56" i="1" s="1"/>
  <c r="AR55" i="1"/>
  <c r="AQ55" i="1"/>
  <c r="AQ56" i="1" s="1"/>
  <c r="AP55" i="1"/>
  <c r="AP56" i="1" s="1"/>
  <c r="AO55" i="1"/>
  <c r="AO56" i="1" s="1"/>
  <c r="AN55" i="1"/>
  <c r="AM55" i="1"/>
  <c r="AM56" i="1" s="1"/>
  <c r="AL55" i="1"/>
  <c r="AL56" i="1" s="1"/>
  <c r="AK55" i="1"/>
  <c r="AK56" i="1" s="1"/>
  <c r="AJ55" i="1"/>
  <c r="AI55" i="1"/>
  <c r="AI56" i="1" s="1"/>
  <c r="AH55" i="1"/>
  <c r="AH56" i="1" s="1"/>
  <c r="AG55" i="1"/>
  <c r="AG56" i="1" s="1"/>
  <c r="AF55" i="1"/>
  <c r="AE55" i="1"/>
  <c r="AE56" i="1" s="1"/>
  <c r="AD55" i="1"/>
  <c r="AD56" i="1" s="1"/>
  <c r="AC55" i="1"/>
  <c r="AC56" i="1" s="1"/>
  <c r="AB55" i="1"/>
  <c r="AA55" i="1"/>
  <c r="AA56" i="1" s="1"/>
  <c r="Z55" i="1"/>
  <c r="Z56" i="1" s="1"/>
  <c r="Y55" i="1"/>
  <c r="Y56" i="1" s="1"/>
  <c r="X55" i="1"/>
  <c r="W55" i="1"/>
  <c r="W56" i="1" s="1"/>
  <c r="V55" i="1"/>
  <c r="V56" i="1" s="1"/>
  <c r="U55" i="1"/>
  <c r="U56" i="1" s="1"/>
  <c r="T55" i="1"/>
  <c r="S55" i="1"/>
  <c r="S56" i="1" s="1"/>
  <c r="R55" i="1"/>
  <c r="R56" i="1" s="1"/>
  <c r="Q55" i="1"/>
  <c r="Q56" i="1" s="1"/>
  <c r="P55" i="1"/>
  <c r="O55" i="1"/>
  <c r="O56" i="1" s="1"/>
  <c r="N55" i="1"/>
  <c r="N56" i="1" s="1"/>
  <c r="M55" i="1"/>
  <c r="M56" i="1" s="1"/>
  <c r="L55" i="1"/>
  <c r="K55" i="1"/>
  <c r="K56" i="1" s="1"/>
  <c r="J55" i="1"/>
  <c r="J56" i="1" s="1"/>
  <c r="I55" i="1"/>
  <c r="I56" i="1" s="1"/>
  <c r="H55" i="1"/>
  <c r="G55" i="1"/>
  <c r="G56" i="1" s="1"/>
  <c r="F55" i="1"/>
  <c r="F56" i="1" s="1"/>
  <c r="E55" i="1"/>
  <c r="E56" i="1" s="1"/>
  <c r="D55" i="1"/>
  <c r="C55" i="1"/>
  <c r="C56" i="1" s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55" i="1" s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K34" i="1"/>
  <c r="BJ33" i="1"/>
  <c r="BI33" i="1"/>
  <c r="BH33" i="1"/>
  <c r="BH56" i="1" s="1"/>
  <c r="BG33" i="1"/>
  <c r="BF33" i="1"/>
  <c r="BE33" i="1"/>
  <c r="BD33" i="1"/>
  <c r="BD56" i="1" s="1"/>
  <c r="BC33" i="1"/>
  <c r="BB33" i="1"/>
  <c r="BA33" i="1"/>
  <c r="AZ33" i="1"/>
  <c r="AZ56" i="1" s="1"/>
  <c r="AY33" i="1"/>
  <c r="AX33" i="1"/>
  <c r="AW33" i="1"/>
  <c r="AV33" i="1"/>
  <c r="AV56" i="1" s="1"/>
  <c r="AU33" i="1"/>
  <c r="AT33" i="1"/>
  <c r="AS33" i="1"/>
  <c r="AR33" i="1"/>
  <c r="AR56" i="1" s="1"/>
  <c r="AQ33" i="1"/>
  <c r="AP33" i="1"/>
  <c r="AO33" i="1"/>
  <c r="AN33" i="1"/>
  <c r="AN56" i="1" s="1"/>
  <c r="AM33" i="1"/>
  <c r="AL33" i="1"/>
  <c r="AK33" i="1"/>
  <c r="AJ33" i="1"/>
  <c r="AJ56" i="1" s="1"/>
  <c r="AI33" i="1"/>
  <c r="AH33" i="1"/>
  <c r="AG33" i="1"/>
  <c r="AF33" i="1"/>
  <c r="AF56" i="1" s="1"/>
  <c r="AE33" i="1"/>
  <c r="AD33" i="1"/>
  <c r="AC33" i="1"/>
  <c r="AB33" i="1"/>
  <c r="AB56" i="1" s="1"/>
  <c r="AA33" i="1"/>
  <c r="Z33" i="1"/>
  <c r="Y33" i="1"/>
  <c r="X33" i="1"/>
  <c r="X56" i="1" s="1"/>
  <c r="W33" i="1"/>
  <c r="V33" i="1"/>
  <c r="U33" i="1"/>
  <c r="T33" i="1"/>
  <c r="T56" i="1" s="1"/>
  <c r="S33" i="1"/>
  <c r="R33" i="1"/>
  <c r="Q33" i="1"/>
  <c r="P33" i="1"/>
  <c r="P56" i="1" s="1"/>
  <c r="O33" i="1"/>
  <c r="N33" i="1"/>
  <c r="M33" i="1"/>
  <c r="L33" i="1"/>
  <c r="L56" i="1" s="1"/>
  <c r="K33" i="1"/>
  <c r="J33" i="1"/>
  <c r="I33" i="1"/>
  <c r="H33" i="1"/>
  <c r="H56" i="1" s="1"/>
  <c r="G33" i="1"/>
  <c r="F33" i="1"/>
  <c r="E33" i="1"/>
  <c r="D33" i="1"/>
  <c r="D56" i="1" s="1"/>
  <c r="C33" i="1"/>
  <c r="BK32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K30" i="1"/>
  <c r="BK29" i="1"/>
  <c r="BK28" i="1"/>
  <c r="BK27" i="1"/>
  <c r="BK26" i="1"/>
  <c r="BK25" i="1"/>
  <c r="BK24" i="1"/>
  <c r="BK23" i="1"/>
  <c r="BK22" i="1"/>
  <c r="BK31" i="1" s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K19" i="1"/>
  <c r="BK18" i="1"/>
  <c r="BK20" i="1" s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F114" i="1" l="1"/>
  <c r="N114" i="1"/>
  <c r="V114" i="1"/>
  <c r="AD114" i="1"/>
  <c r="AL114" i="1"/>
  <c r="AP114" i="1"/>
  <c r="AX114" i="1"/>
  <c r="BF114" i="1"/>
  <c r="H114" i="1"/>
  <c r="AN114" i="1"/>
  <c r="L114" i="1"/>
  <c r="AB114" i="1"/>
  <c r="AR114" i="1"/>
  <c r="BH114" i="1"/>
  <c r="J114" i="1"/>
  <c r="R114" i="1"/>
  <c r="Z114" i="1"/>
  <c r="AH114" i="1"/>
  <c r="AT114" i="1"/>
  <c r="BB114" i="1"/>
  <c r="BJ114" i="1"/>
  <c r="X114" i="1"/>
  <c r="BD114" i="1"/>
  <c r="P114" i="1"/>
  <c r="AF114" i="1"/>
  <c r="AV114" i="1"/>
  <c r="C114" i="1"/>
  <c r="G114" i="1"/>
  <c r="K114" i="1"/>
  <c r="O114" i="1"/>
  <c r="S114" i="1"/>
  <c r="W114" i="1"/>
  <c r="AA114" i="1"/>
  <c r="AE114" i="1"/>
  <c r="AI114" i="1"/>
  <c r="AM114" i="1"/>
  <c r="AQ114" i="1"/>
  <c r="AU114" i="1"/>
  <c r="AY114" i="1"/>
  <c r="BC114" i="1"/>
  <c r="BG114" i="1"/>
  <c r="BK56" i="1"/>
  <c r="BK89" i="1"/>
  <c r="BK114" i="1" s="1"/>
  <c r="D114" i="1"/>
  <c r="T114" i="1"/>
  <c r="AJ114" i="1"/>
  <c r="AZ114" i="1"/>
</calcChain>
</file>

<file path=xl/sharedStrings.xml><?xml version="1.0" encoding="utf-8"?>
<sst xmlns="http://schemas.openxmlformats.org/spreadsheetml/2006/main" count="149" uniqueCount="124">
  <si>
    <t>Sl. No.</t>
  </si>
  <si>
    <t>Scheme Category/ Scheme Name</t>
  </si>
  <si>
    <t>UTI - Mutual Fund: AVG.Net Assets Under Management (AAUM) as on 31ST  JAN-2023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</si>
  <si>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</si>
  <si>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</si>
  <si>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</si>
  <si>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</si>
  <si>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</si>
  <si>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</si>
  <si>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</si>
  <si>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</si>
  <si>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</si>
  <si>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</si>
  <si>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</si>
  <si>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</si>
  <si>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</si>
  <si>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</si>
  <si>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</si>
  <si>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</si>
  <si>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</si>
  <si>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</si>
  <si>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</si>
  <si>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UTI Gilt Fund with 10 year Constant Duration</t>
  </si>
  <si>
    <t>(b) Sub-Total</t>
  </si>
  <si>
    <t>(iii)</t>
  </si>
  <si>
    <t>FMP</t>
  </si>
  <si>
    <t>UTI Fixed Income Interval Fund - I- Quarterly Interval Plan- Retail Option</t>
  </si>
  <si>
    <t>UTI Fixed Income Interval Fund - I- Annual Interval Plan- Retail Option</t>
  </si>
  <si>
    <t>UTI Fixed Income Interval Fund Annual Interval Plan III</t>
  </si>
  <si>
    <t>UTI Fixed Income Interval Fund - V- Quarterly Interval Plan- Retail Option</t>
  </si>
  <si>
    <t>UTI Fixed Income Interval Fund - VI- Quarterly Interval Plan- Retail Option</t>
  </si>
  <si>
    <t>UTI Fixed Term Income Fund Series XXXIII - I (1135 days)</t>
  </si>
  <si>
    <t>UTI Fixed Term Income Fund - Series XXXV - I (1260 days)</t>
  </si>
  <si>
    <t>UTI Fixed Term Income Fund – Series XXXV – II (1223 days)</t>
  </si>
  <si>
    <t>UTI Fixed Term Income Fund – Series XXXV – III (1176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</si>
  <si>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</si>
  <si>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</si>
  <si>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</si>
  <si>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</si>
  <si>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</si>
  <si>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</si>
  <si>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</si>
  <si>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</si>
  <si>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</si>
  <si>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</si>
  <si>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</si>
  <si>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</si>
  <si>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</si>
  <si>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</si>
  <si>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</si>
  <si>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</si>
  <si>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</si>
  <si>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</si>
  <si>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</si>
  <si>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</si>
  <si>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</si>
  <si>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Corporate Bond Fund</t>
  </si>
  <si>
    <t>UTI Floater Fund</t>
  </si>
  <si>
    <t>UTI Credit Risk Fund (Segregated - 06032020)</t>
  </si>
  <si>
    <t>UTI Medium Term Fund (Segregated - 06032020)</t>
  </si>
  <si>
    <t>UTI CRISIL SDL Maturity April 2033 Index Fund</t>
  </si>
  <si>
    <t>UTI CRISIL SDL Maturity June 2027 Index Fund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</si>
  <si>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</si>
  <si>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</si>
  <si>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</si>
  <si>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</si>
  <si>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</si>
  <si>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</si>
  <si>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</si>
  <si>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</si>
  <si>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UTI Mastershare Unit Scheme</t>
  </si>
  <si>
    <t>UTI Flexi Cap Fund (Formerly known as UTI Equity Fund)</t>
  </si>
  <si>
    <t>UTI Core Equity Fund</t>
  </si>
  <si>
    <t>UTI MNC Fund</t>
  </si>
  <si>
    <t>UTI Healthcare Fund</t>
  </si>
  <si>
    <t>UTI Nifty 50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</si>
  <si>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</si>
  <si>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</si>
  <si>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</si>
  <si>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</si>
  <si>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</si>
  <si>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</si>
  <si>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</si>
  <si>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</si>
  <si>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</si>
  <si>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</si>
  <si>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</si>
  <si>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</si>
  <si>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</si>
  <si>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</si>
  <si>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</si>
  <si>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UTI S&amp;P BSE Sensex Index Fund</t>
  </si>
  <si>
    <t>UTI S&amp;P BSE Low Volatility Index Fund</t>
  </si>
  <si>
    <t>UTI Nifty Midcap 150 Quality 50 Index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</si>
  <si>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</si>
  <si>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</si>
  <si>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</si>
  <si>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</si>
  <si>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</si>
  <si>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</si>
  <si>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</si>
  <si>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</si>
  <si>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</si>
  <si>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</si>
  <si>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 xml:space="preserve">UTI Nifty 50 ETF </t>
  </si>
  <si>
    <t xml:space="preserve">UTI S&amp;P BSE Sensex ETF </t>
  </si>
  <si>
    <t>UTI  Nifty Next 50 Exchange Traded Fund</t>
  </si>
  <si>
    <t>UTI S&amp;P BSE Sensex Next 50 Exchange Traded Fund</t>
  </si>
  <si>
    <t xml:space="preserve">UTI Nifty Bank ETF 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</si>
  <si>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</si>
  <si>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</si>
  <si>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</si>
  <si>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</si>
  <si>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</si>
  <si>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</si>
  <si>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UTI Gold ETF Fund of Fund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</si>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</sst>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Trebuchet MS"/>
      <family val="2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92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6" xfId="0" applyFont="1" applyFill="1" applyBorder="1"/>
    <xf numFmtId="0" fontId="8" fillId="0" borderId="27" xfId="0" applyFont="1" applyFill="1" applyBorder="1" applyAlignment="1">
      <alignment wrapText="1"/>
    </xf>
    <xf numFmtId="43" fontId="8" fillId="0" borderId="27" xfId="1" applyFont="1" applyFill="1" applyBorder="1"/>
    <xf numFmtId="43" fontId="8" fillId="0" borderId="28" xfId="1" applyFont="1" applyFill="1" applyBorder="1"/>
    <xf numFmtId="0" fontId="2" fillId="0" borderId="27" xfId="0" applyFont="1" applyFill="1" applyBorder="1" applyAlignment="1">
      <alignment wrapText="1"/>
    </xf>
    <xf numFmtId="43" fontId="2" fillId="0" borderId="27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29" xfId="0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0" xfId="0" applyFont="1" applyFill="1" applyBorder="1"/>
    <xf numFmtId="0" fontId="7" fillId="2" borderId="31" xfId="0" applyFont="1" applyFill="1" applyBorder="1" applyAlignment="1">
      <alignment horizontal="right" wrapText="1"/>
    </xf>
    <xf numFmtId="43" fontId="8" fillId="2" borderId="31" xfId="1" applyFont="1" applyFill="1" applyBorder="1"/>
    <xf numFmtId="0" fontId="8" fillId="0" borderId="26" xfId="0" applyFont="1" applyFill="1" applyBorder="1"/>
    <xf numFmtId="0" fontId="7" fillId="0" borderId="27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43" fontId="2" fillId="0" borderId="32" xfId="1" applyFont="1" applyFill="1" applyBorder="1"/>
    <xf numFmtId="0" fontId="2" fillId="0" borderId="22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 wrapText="1"/>
    </xf>
    <xf numFmtId="43" fontId="2" fillId="0" borderId="28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7" xfId="0" applyFont="1" applyFill="1" applyBorder="1"/>
    <xf numFmtId="0" fontId="2" fillId="0" borderId="25" xfId="0" applyFont="1" applyFill="1" applyBorder="1" applyAlignment="1">
      <alignment wrapText="1"/>
    </xf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19" xfId="3" applyNumberFormat="1" applyFont="1" applyFill="1" applyBorder="1"/>
    <xf numFmtId="43" fontId="2" fillId="0" borderId="19" xfId="1" applyFont="1" applyFill="1" applyBorder="1"/>
    <xf numFmtId="43" fontId="2" fillId="0" borderId="20" xfId="1" applyFont="1" applyFill="1" applyBorder="1"/>
    <xf numFmtId="0" fontId="7" fillId="0" borderId="34" xfId="0" applyFont="1" applyFill="1" applyBorder="1"/>
    <xf numFmtId="2" fontId="9" fillId="0" borderId="35" xfId="3" applyNumberFormat="1" applyFont="1" applyFill="1" applyBorder="1"/>
    <xf numFmtId="43" fontId="2" fillId="0" borderId="35" xfId="1" applyFont="1" applyFill="1" applyBorder="1"/>
    <xf numFmtId="43" fontId="2" fillId="0" borderId="36" xfId="1" applyFont="1" applyFill="1" applyBorder="1"/>
    <xf numFmtId="0" fontId="2" fillId="0" borderId="0" xfId="0" applyFont="1" applyFill="1"/>
    <xf numFmtId="164" fontId="2" fillId="0" borderId="0" xfId="0" applyNumberFormat="1" applyFont="1" applyFill="1"/>
    <xf numFmtId="43" fontId="2" fillId="0" borderId="0" xfId="1" applyFont="1" applyFill="1"/>
    <xf numFmtId="43" fontId="10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31"/>
  <sheetViews>
    <sheetView tabSelected="1" workbookViewId="0"/>
  </sheetViews>
  <sheetFormatPr defaultColWidth="9.7109375" defaultRowHeight="12.75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5" width="9.14062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9.140625" style="1" bestFit="1" customWidth="1"/>
    <col min="39" max="39" width="6.7109375" style="1" bestFit="1" customWidth="1"/>
    <col min="40" max="40" width="5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7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1" width="9.14062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9.140625" style="1" bestFit="1" customWidth="1"/>
    <col min="295" max="295" width="6.7109375" style="1" bestFit="1" customWidth="1"/>
    <col min="296" max="296" width="5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7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7" width="9.14062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9.140625" style="1" bestFit="1" customWidth="1"/>
    <col min="551" max="551" width="6.7109375" style="1" bestFit="1" customWidth="1"/>
    <col min="552" max="552" width="5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7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3" width="9.14062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9.140625" style="1" bestFit="1" customWidth="1"/>
    <col min="807" max="807" width="6.7109375" style="1" bestFit="1" customWidth="1"/>
    <col min="808" max="808" width="5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7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9" width="9.14062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9.140625" style="1" bestFit="1" customWidth="1"/>
    <col min="1063" max="1063" width="6.7109375" style="1" bestFit="1" customWidth="1"/>
    <col min="1064" max="1064" width="5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7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5" width="9.14062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9.140625" style="1" bestFit="1" customWidth="1"/>
    <col min="1319" max="1319" width="6.7109375" style="1" bestFit="1" customWidth="1"/>
    <col min="1320" max="1320" width="5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7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1" width="9.14062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9.140625" style="1" bestFit="1" customWidth="1"/>
    <col min="1575" max="1575" width="6.7109375" style="1" bestFit="1" customWidth="1"/>
    <col min="1576" max="1576" width="5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7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7" width="9.14062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9.140625" style="1" bestFit="1" customWidth="1"/>
    <col min="1831" max="1831" width="6.7109375" style="1" bestFit="1" customWidth="1"/>
    <col min="1832" max="1832" width="5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7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3" width="9.14062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9.140625" style="1" bestFit="1" customWidth="1"/>
    <col min="2087" max="2087" width="6.7109375" style="1" bestFit="1" customWidth="1"/>
    <col min="2088" max="2088" width="5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7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9" width="9.14062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9.140625" style="1" bestFit="1" customWidth="1"/>
    <col min="2343" max="2343" width="6.7109375" style="1" bestFit="1" customWidth="1"/>
    <col min="2344" max="2344" width="5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7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5" width="9.14062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9.140625" style="1" bestFit="1" customWidth="1"/>
    <col min="2599" max="2599" width="6.7109375" style="1" bestFit="1" customWidth="1"/>
    <col min="2600" max="2600" width="5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7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1" width="9.14062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9.140625" style="1" bestFit="1" customWidth="1"/>
    <col min="2855" max="2855" width="6.7109375" style="1" bestFit="1" customWidth="1"/>
    <col min="2856" max="2856" width="5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7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7" width="9.14062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9.140625" style="1" bestFit="1" customWidth="1"/>
    <col min="3111" max="3111" width="6.7109375" style="1" bestFit="1" customWidth="1"/>
    <col min="3112" max="3112" width="5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7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3" width="9.14062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9.140625" style="1" bestFit="1" customWidth="1"/>
    <col min="3367" max="3367" width="6.7109375" style="1" bestFit="1" customWidth="1"/>
    <col min="3368" max="3368" width="5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7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9" width="9.14062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9.140625" style="1" bestFit="1" customWidth="1"/>
    <col min="3623" max="3623" width="6.7109375" style="1" bestFit="1" customWidth="1"/>
    <col min="3624" max="3624" width="5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7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5" width="9.14062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9.140625" style="1" bestFit="1" customWidth="1"/>
    <col min="3879" max="3879" width="6.7109375" style="1" bestFit="1" customWidth="1"/>
    <col min="3880" max="3880" width="5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7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1" width="9.14062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9.140625" style="1" bestFit="1" customWidth="1"/>
    <col min="4135" max="4135" width="6.7109375" style="1" bestFit="1" customWidth="1"/>
    <col min="4136" max="4136" width="5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7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7" width="9.14062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9.140625" style="1" bestFit="1" customWidth="1"/>
    <col min="4391" max="4391" width="6.7109375" style="1" bestFit="1" customWidth="1"/>
    <col min="4392" max="4392" width="5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7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3" width="9.14062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9.140625" style="1" bestFit="1" customWidth="1"/>
    <col min="4647" max="4647" width="6.7109375" style="1" bestFit="1" customWidth="1"/>
    <col min="4648" max="4648" width="5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7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9" width="9.14062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9.140625" style="1" bestFit="1" customWidth="1"/>
    <col min="4903" max="4903" width="6.7109375" style="1" bestFit="1" customWidth="1"/>
    <col min="4904" max="4904" width="5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7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5" width="9.14062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9.140625" style="1" bestFit="1" customWidth="1"/>
    <col min="5159" max="5159" width="6.7109375" style="1" bestFit="1" customWidth="1"/>
    <col min="5160" max="5160" width="5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7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1" width="9.14062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9.140625" style="1" bestFit="1" customWidth="1"/>
    <col min="5415" max="5415" width="6.7109375" style="1" bestFit="1" customWidth="1"/>
    <col min="5416" max="5416" width="5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7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7" width="9.14062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9.140625" style="1" bestFit="1" customWidth="1"/>
    <col min="5671" max="5671" width="6.7109375" style="1" bestFit="1" customWidth="1"/>
    <col min="5672" max="5672" width="5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7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3" width="9.14062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9.140625" style="1" bestFit="1" customWidth="1"/>
    <col min="5927" max="5927" width="6.7109375" style="1" bestFit="1" customWidth="1"/>
    <col min="5928" max="5928" width="5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7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9" width="9.14062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9.140625" style="1" bestFit="1" customWidth="1"/>
    <col min="6183" max="6183" width="6.7109375" style="1" bestFit="1" customWidth="1"/>
    <col min="6184" max="6184" width="5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7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5" width="9.14062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9.140625" style="1" bestFit="1" customWidth="1"/>
    <col min="6439" max="6439" width="6.7109375" style="1" bestFit="1" customWidth="1"/>
    <col min="6440" max="6440" width="5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7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1" width="9.14062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9.140625" style="1" bestFit="1" customWidth="1"/>
    <col min="6695" max="6695" width="6.7109375" style="1" bestFit="1" customWidth="1"/>
    <col min="6696" max="6696" width="5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7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7" width="9.14062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9.140625" style="1" bestFit="1" customWidth="1"/>
    <col min="6951" max="6951" width="6.7109375" style="1" bestFit="1" customWidth="1"/>
    <col min="6952" max="6952" width="5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7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3" width="9.14062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9.140625" style="1" bestFit="1" customWidth="1"/>
    <col min="7207" max="7207" width="6.7109375" style="1" bestFit="1" customWidth="1"/>
    <col min="7208" max="7208" width="5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7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9" width="9.14062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9.140625" style="1" bestFit="1" customWidth="1"/>
    <col min="7463" max="7463" width="6.7109375" style="1" bestFit="1" customWidth="1"/>
    <col min="7464" max="7464" width="5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7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5" width="9.14062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9.140625" style="1" bestFit="1" customWidth="1"/>
    <col min="7719" max="7719" width="6.7109375" style="1" bestFit="1" customWidth="1"/>
    <col min="7720" max="7720" width="5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7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1" width="9.14062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9.140625" style="1" bestFit="1" customWidth="1"/>
    <col min="7975" max="7975" width="6.7109375" style="1" bestFit="1" customWidth="1"/>
    <col min="7976" max="7976" width="5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7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7" width="9.14062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9.140625" style="1" bestFit="1" customWidth="1"/>
    <col min="8231" max="8231" width="6.7109375" style="1" bestFit="1" customWidth="1"/>
    <col min="8232" max="8232" width="5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7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3" width="9.14062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9.140625" style="1" bestFit="1" customWidth="1"/>
    <col min="8487" max="8487" width="6.7109375" style="1" bestFit="1" customWidth="1"/>
    <col min="8488" max="8488" width="5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7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9" width="9.14062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9.140625" style="1" bestFit="1" customWidth="1"/>
    <col min="8743" max="8743" width="6.7109375" style="1" bestFit="1" customWidth="1"/>
    <col min="8744" max="8744" width="5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7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5" width="9.14062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9.140625" style="1" bestFit="1" customWidth="1"/>
    <col min="8999" max="8999" width="6.7109375" style="1" bestFit="1" customWidth="1"/>
    <col min="9000" max="9000" width="5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7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1" width="9.14062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9.140625" style="1" bestFit="1" customWidth="1"/>
    <col min="9255" max="9255" width="6.7109375" style="1" bestFit="1" customWidth="1"/>
    <col min="9256" max="9256" width="5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7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7" width="9.14062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9.140625" style="1" bestFit="1" customWidth="1"/>
    <col min="9511" max="9511" width="6.7109375" style="1" bestFit="1" customWidth="1"/>
    <col min="9512" max="9512" width="5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7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3" width="9.14062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9.140625" style="1" bestFit="1" customWidth="1"/>
    <col min="9767" max="9767" width="6.7109375" style="1" bestFit="1" customWidth="1"/>
    <col min="9768" max="9768" width="5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7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9" width="9.14062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9.140625" style="1" bestFit="1" customWidth="1"/>
    <col min="10023" max="10023" width="6.7109375" style="1" bestFit="1" customWidth="1"/>
    <col min="10024" max="10024" width="5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7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5" width="9.14062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9.140625" style="1" bestFit="1" customWidth="1"/>
    <col min="10279" max="10279" width="6.7109375" style="1" bestFit="1" customWidth="1"/>
    <col min="10280" max="10280" width="5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7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1" width="9.14062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9.140625" style="1" bestFit="1" customWidth="1"/>
    <col min="10535" max="10535" width="6.7109375" style="1" bestFit="1" customWidth="1"/>
    <col min="10536" max="10536" width="5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7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7" width="9.14062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9.140625" style="1" bestFit="1" customWidth="1"/>
    <col min="10791" max="10791" width="6.7109375" style="1" bestFit="1" customWidth="1"/>
    <col min="10792" max="10792" width="5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7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3" width="9.14062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9.140625" style="1" bestFit="1" customWidth="1"/>
    <col min="11047" max="11047" width="6.7109375" style="1" bestFit="1" customWidth="1"/>
    <col min="11048" max="11048" width="5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7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9" width="9.14062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9.140625" style="1" bestFit="1" customWidth="1"/>
    <col min="11303" max="11303" width="6.7109375" style="1" bestFit="1" customWidth="1"/>
    <col min="11304" max="11304" width="5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7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5" width="9.14062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9.140625" style="1" bestFit="1" customWidth="1"/>
    <col min="11559" max="11559" width="6.7109375" style="1" bestFit="1" customWidth="1"/>
    <col min="11560" max="11560" width="5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7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1" width="9.14062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9.140625" style="1" bestFit="1" customWidth="1"/>
    <col min="11815" max="11815" width="6.7109375" style="1" bestFit="1" customWidth="1"/>
    <col min="11816" max="11816" width="5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7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7" width="9.14062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9.140625" style="1" bestFit="1" customWidth="1"/>
    <col min="12071" max="12071" width="6.7109375" style="1" bestFit="1" customWidth="1"/>
    <col min="12072" max="12072" width="5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7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3" width="9.14062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9.140625" style="1" bestFit="1" customWidth="1"/>
    <col min="12327" max="12327" width="6.7109375" style="1" bestFit="1" customWidth="1"/>
    <col min="12328" max="12328" width="5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7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9" width="9.14062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9.140625" style="1" bestFit="1" customWidth="1"/>
    <col min="12583" max="12583" width="6.7109375" style="1" bestFit="1" customWidth="1"/>
    <col min="12584" max="12584" width="5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7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5" width="9.14062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9.140625" style="1" bestFit="1" customWidth="1"/>
    <col min="12839" max="12839" width="6.7109375" style="1" bestFit="1" customWidth="1"/>
    <col min="12840" max="12840" width="5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7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1" width="9.14062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9.140625" style="1" bestFit="1" customWidth="1"/>
    <col min="13095" max="13095" width="6.7109375" style="1" bestFit="1" customWidth="1"/>
    <col min="13096" max="13096" width="5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7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7" width="9.14062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9.140625" style="1" bestFit="1" customWidth="1"/>
    <col min="13351" max="13351" width="6.7109375" style="1" bestFit="1" customWidth="1"/>
    <col min="13352" max="13352" width="5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7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3" width="9.14062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9.140625" style="1" bestFit="1" customWidth="1"/>
    <col min="13607" max="13607" width="6.7109375" style="1" bestFit="1" customWidth="1"/>
    <col min="13608" max="13608" width="5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7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9" width="9.14062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9.140625" style="1" bestFit="1" customWidth="1"/>
    <col min="13863" max="13863" width="6.7109375" style="1" bestFit="1" customWidth="1"/>
    <col min="13864" max="13864" width="5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7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5" width="9.14062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9.140625" style="1" bestFit="1" customWidth="1"/>
    <col min="14119" max="14119" width="6.7109375" style="1" bestFit="1" customWidth="1"/>
    <col min="14120" max="14120" width="5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7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1" width="9.14062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9.140625" style="1" bestFit="1" customWidth="1"/>
    <col min="14375" max="14375" width="6.7109375" style="1" bestFit="1" customWidth="1"/>
    <col min="14376" max="14376" width="5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7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7" width="9.14062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9.140625" style="1" bestFit="1" customWidth="1"/>
    <col min="14631" max="14631" width="6.7109375" style="1" bestFit="1" customWidth="1"/>
    <col min="14632" max="14632" width="5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7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3" width="9.14062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9.140625" style="1" bestFit="1" customWidth="1"/>
    <col min="14887" max="14887" width="6.7109375" style="1" bestFit="1" customWidth="1"/>
    <col min="14888" max="14888" width="5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7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9" width="9.14062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9.140625" style="1" bestFit="1" customWidth="1"/>
    <col min="15143" max="15143" width="6.7109375" style="1" bestFit="1" customWidth="1"/>
    <col min="15144" max="15144" width="5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7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5" width="9.14062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9.140625" style="1" bestFit="1" customWidth="1"/>
    <col min="15399" max="15399" width="6.7109375" style="1" bestFit="1" customWidth="1"/>
    <col min="15400" max="15400" width="5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7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1" width="9.14062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9.140625" style="1" bestFit="1" customWidth="1"/>
    <col min="15655" max="15655" width="6.7109375" style="1" bestFit="1" customWidth="1"/>
    <col min="15656" max="15656" width="5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7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7" width="9.14062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9.140625" style="1" bestFit="1" customWidth="1"/>
    <col min="15911" max="15911" width="6.7109375" style="1" bestFit="1" customWidth="1"/>
    <col min="15912" max="15912" width="5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7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3" width="9.14062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9.140625" style="1" bestFit="1" customWidth="1"/>
    <col min="16167" max="16167" width="6.7109375" style="1" bestFit="1" customWidth="1"/>
    <col min="16168" max="16168" width="5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7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88.63</v>
      </c>
      <c r="E13" s="33">
        <v>250.78</v>
      </c>
      <c r="F13" s="33">
        <v>0</v>
      </c>
      <c r="G13" s="33">
        <v>0</v>
      </c>
      <c r="H13" s="33">
        <v>31.51</v>
      </c>
      <c r="I13" s="33">
        <v>5254.4</v>
      </c>
      <c r="J13" s="33">
        <v>429.28</v>
      </c>
      <c r="K13" s="33">
        <v>0</v>
      </c>
      <c r="L13" s="33">
        <v>231.37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17.53</v>
      </c>
      <c r="S13" s="33">
        <v>250.18</v>
      </c>
      <c r="T13" s="33">
        <v>87.48</v>
      </c>
      <c r="U13" s="33">
        <v>0</v>
      </c>
      <c r="V13" s="33">
        <v>57.85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1.01</v>
      </c>
      <c r="AC13" s="33">
        <v>5.33</v>
      </c>
      <c r="AD13" s="33">
        <v>0</v>
      </c>
      <c r="AE13" s="33">
        <v>0</v>
      </c>
      <c r="AF13" s="33">
        <v>9.09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0.94</v>
      </c>
      <c r="AM13" s="33">
        <v>2</v>
      </c>
      <c r="AN13" s="33">
        <v>0.96</v>
      </c>
      <c r="AO13" s="33">
        <v>0</v>
      </c>
      <c r="AP13" s="33">
        <v>3.57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34.770000000000003</v>
      </c>
      <c r="AW13" s="33">
        <v>679.22</v>
      </c>
      <c r="AX13" s="33">
        <v>1.97</v>
      </c>
      <c r="AY13" s="33">
        <v>0</v>
      </c>
      <c r="AZ13" s="33">
        <v>317.33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75.25</v>
      </c>
      <c r="BG13" s="33">
        <v>173.62</v>
      </c>
      <c r="BH13" s="33">
        <v>6.63</v>
      </c>
      <c r="BI13" s="33">
        <v>0</v>
      </c>
      <c r="BJ13" s="33">
        <v>137.66</v>
      </c>
      <c r="BK13" s="34">
        <f>SUM(C13:BJ13)</f>
        <v>8148.36</v>
      </c>
    </row>
    <row r="14" spans="1:63" x14ac:dyDescent="0.2">
      <c r="A14" s="35"/>
      <c r="B14" s="32" t="s">
        <v>16</v>
      </c>
      <c r="C14" s="36">
        <v>0</v>
      </c>
      <c r="D14" s="36">
        <v>2295.29</v>
      </c>
      <c r="E14" s="36">
        <v>702.24</v>
      </c>
      <c r="F14" s="36">
        <v>0</v>
      </c>
      <c r="G14" s="36">
        <v>0</v>
      </c>
      <c r="H14" s="36">
        <v>47.34</v>
      </c>
      <c r="I14" s="36">
        <v>17199.77</v>
      </c>
      <c r="J14" s="36">
        <v>2326.31</v>
      </c>
      <c r="K14" s="36">
        <v>0</v>
      </c>
      <c r="L14" s="36">
        <v>694.69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28.98</v>
      </c>
      <c r="S14" s="36">
        <v>889.45</v>
      </c>
      <c r="T14" s="36">
        <v>122.83</v>
      </c>
      <c r="U14" s="36">
        <v>0</v>
      </c>
      <c r="V14" s="36">
        <v>83.19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0.81</v>
      </c>
      <c r="AC14" s="36">
        <v>6.84</v>
      </c>
      <c r="AD14" s="36">
        <v>0</v>
      </c>
      <c r="AE14" s="36">
        <v>0</v>
      </c>
      <c r="AF14" s="36">
        <v>13.87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0.36</v>
      </c>
      <c r="AM14" s="36">
        <v>0.18</v>
      </c>
      <c r="AN14" s="36">
        <v>0</v>
      </c>
      <c r="AO14" s="36">
        <v>0</v>
      </c>
      <c r="AP14" s="36">
        <v>2.2799999999999998</v>
      </c>
      <c r="AQ14" s="36">
        <v>0</v>
      </c>
      <c r="AR14" s="36">
        <v>342.51</v>
      </c>
      <c r="AS14" s="36">
        <v>0</v>
      </c>
      <c r="AT14" s="36">
        <v>0</v>
      </c>
      <c r="AU14" s="36">
        <v>0</v>
      </c>
      <c r="AV14" s="36">
        <v>46.69</v>
      </c>
      <c r="AW14" s="36">
        <v>3189.37</v>
      </c>
      <c r="AX14" s="36">
        <v>8.2899999999999991</v>
      </c>
      <c r="AY14" s="36">
        <v>0</v>
      </c>
      <c r="AZ14" s="36">
        <v>517.35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58.14</v>
      </c>
      <c r="BG14" s="36">
        <v>115.87</v>
      </c>
      <c r="BH14" s="36">
        <v>27.2</v>
      </c>
      <c r="BI14" s="36">
        <v>0</v>
      </c>
      <c r="BJ14" s="36">
        <v>112.68</v>
      </c>
      <c r="BK14" s="34">
        <f>SUM(C14:BJ14)</f>
        <v>28832.529999999995</v>
      </c>
    </row>
    <row r="15" spans="1:63" ht="13.5" thickBot="1" x14ac:dyDescent="0.25">
      <c r="A15" s="35"/>
      <c r="B15" s="32" t="s">
        <v>17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11.52</v>
      </c>
      <c r="I15" s="36">
        <v>4326.0200000000004</v>
      </c>
      <c r="J15" s="36">
        <v>37.85</v>
      </c>
      <c r="K15" s="36">
        <v>0</v>
      </c>
      <c r="L15" s="36">
        <v>117.13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4.6100000000000003</v>
      </c>
      <c r="S15" s="36">
        <v>1383.42</v>
      </c>
      <c r="T15" s="36">
        <v>42.46</v>
      </c>
      <c r="U15" s="36">
        <v>0</v>
      </c>
      <c r="V15" s="36">
        <v>19.940000000000001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0.19</v>
      </c>
      <c r="AC15" s="36">
        <v>0.39</v>
      </c>
      <c r="AD15" s="36">
        <v>0</v>
      </c>
      <c r="AE15" s="36">
        <v>0</v>
      </c>
      <c r="AF15" s="36">
        <v>0.81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0.11</v>
      </c>
      <c r="AM15" s="36">
        <v>0.09</v>
      </c>
      <c r="AN15" s="36">
        <v>0</v>
      </c>
      <c r="AO15" s="36">
        <v>0</v>
      </c>
      <c r="AP15" s="36">
        <v>0.67</v>
      </c>
      <c r="AQ15" s="36">
        <v>0</v>
      </c>
      <c r="AR15" s="36">
        <v>86.15</v>
      </c>
      <c r="AS15" s="36">
        <v>0</v>
      </c>
      <c r="AT15" s="36">
        <v>0</v>
      </c>
      <c r="AU15" s="36">
        <v>0</v>
      </c>
      <c r="AV15" s="36">
        <v>12.92</v>
      </c>
      <c r="AW15" s="36">
        <v>1007.79</v>
      </c>
      <c r="AX15" s="36">
        <v>29.44</v>
      </c>
      <c r="AY15" s="36">
        <v>0</v>
      </c>
      <c r="AZ15" s="36">
        <v>573.32000000000005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29.43</v>
      </c>
      <c r="BG15" s="36">
        <v>27.54</v>
      </c>
      <c r="BH15" s="36">
        <v>10.32</v>
      </c>
      <c r="BI15" s="36">
        <v>0</v>
      </c>
      <c r="BJ15" s="36">
        <v>68.33</v>
      </c>
      <c r="BK15" s="34">
        <f>SUM(C15:BJ15)</f>
        <v>7790.45</v>
      </c>
    </row>
    <row r="16" spans="1:63" ht="13.5" thickBot="1" x14ac:dyDescent="0.25">
      <c r="A16" s="37"/>
      <c r="B16" s="38" t="s">
        <v>18</v>
      </c>
      <c r="C16" s="39">
        <f>SUM(C13:C15)</f>
        <v>0</v>
      </c>
      <c r="D16" s="39">
        <f t="shared" ref="D16:BK16" si="0">SUM(D13:D15)</f>
        <v>2383.92</v>
      </c>
      <c r="E16" s="39">
        <f t="shared" si="0"/>
        <v>953.02</v>
      </c>
      <c r="F16" s="39">
        <f t="shared" si="0"/>
        <v>0</v>
      </c>
      <c r="G16" s="39">
        <f t="shared" si="0"/>
        <v>0</v>
      </c>
      <c r="H16" s="39">
        <f t="shared" si="0"/>
        <v>90.37</v>
      </c>
      <c r="I16" s="39">
        <f t="shared" si="0"/>
        <v>26780.19</v>
      </c>
      <c r="J16" s="39">
        <f t="shared" si="0"/>
        <v>2793.44</v>
      </c>
      <c r="K16" s="39">
        <f t="shared" si="0"/>
        <v>0</v>
      </c>
      <c r="L16" s="39">
        <f t="shared" si="0"/>
        <v>1043.19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51.120000000000005</v>
      </c>
      <c r="S16" s="39">
        <f t="shared" si="0"/>
        <v>2523.0500000000002</v>
      </c>
      <c r="T16" s="39">
        <f t="shared" si="0"/>
        <v>252.77</v>
      </c>
      <c r="U16" s="39">
        <f t="shared" si="0"/>
        <v>0</v>
      </c>
      <c r="V16" s="39">
        <f t="shared" si="0"/>
        <v>160.97999999999999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2.0100000000000002</v>
      </c>
      <c r="AC16" s="39">
        <f t="shared" si="0"/>
        <v>12.56</v>
      </c>
      <c r="AD16" s="39">
        <f t="shared" si="0"/>
        <v>0</v>
      </c>
      <c r="AE16" s="39">
        <f t="shared" si="0"/>
        <v>0</v>
      </c>
      <c r="AF16" s="39">
        <f t="shared" si="0"/>
        <v>23.77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1.41</v>
      </c>
      <c r="AM16" s="39">
        <f t="shared" si="0"/>
        <v>2.27</v>
      </c>
      <c r="AN16" s="39">
        <f t="shared" si="0"/>
        <v>0.96</v>
      </c>
      <c r="AO16" s="39">
        <f t="shared" si="0"/>
        <v>0</v>
      </c>
      <c r="AP16" s="39">
        <f t="shared" si="0"/>
        <v>6.52</v>
      </c>
      <c r="AQ16" s="39">
        <f t="shared" si="0"/>
        <v>0</v>
      </c>
      <c r="AR16" s="39">
        <f t="shared" si="0"/>
        <v>428.65999999999997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94.38000000000001</v>
      </c>
      <c r="AW16" s="39">
        <f t="shared" si="0"/>
        <v>4876.38</v>
      </c>
      <c r="AX16" s="39">
        <f t="shared" si="0"/>
        <v>39.700000000000003</v>
      </c>
      <c r="AY16" s="39">
        <f t="shared" si="0"/>
        <v>0</v>
      </c>
      <c r="AZ16" s="39">
        <f t="shared" si="0"/>
        <v>1408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162.82</v>
      </c>
      <c r="BG16" s="39">
        <f t="shared" si="0"/>
        <v>317.03000000000003</v>
      </c>
      <c r="BH16" s="39">
        <f t="shared" si="0"/>
        <v>44.15</v>
      </c>
      <c r="BI16" s="39">
        <f t="shared" si="0"/>
        <v>0</v>
      </c>
      <c r="BJ16" s="39">
        <f t="shared" si="0"/>
        <v>318.67</v>
      </c>
      <c r="BK16" s="39">
        <f t="shared" si="0"/>
        <v>44771.339999999989</v>
      </c>
    </row>
    <row r="17" spans="1:63" x14ac:dyDescent="0.2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x14ac:dyDescent="0.2">
      <c r="A18" s="40"/>
      <c r="B18" s="44" t="s">
        <v>21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45.48</v>
      </c>
      <c r="I18" s="45">
        <v>53.730000000000004</v>
      </c>
      <c r="J18" s="45">
        <v>0</v>
      </c>
      <c r="K18" s="45">
        <v>0</v>
      </c>
      <c r="L18" s="45">
        <v>43.6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4.3499999999999996</v>
      </c>
      <c r="S18" s="45">
        <v>72.36</v>
      </c>
      <c r="T18" s="45">
        <v>0</v>
      </c>
      <c r="U18" s="45">
        <v>0</v>
      </c>
      <c r="V18" s="45">
        <v>4.49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0.47</v>
      </c>
      <c r="AC18" s="45">
        <v>0.66</v>
      </c>
      <c r="AD18" s="45">
        <v>1.47</v>
      </c>
      <c r="AE18" s="45">
        <v>0</v>
      </c>
      <c r="AF18" s="45">
        <v>0.48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0.08</v>
      </c>
      <c r="AM18" s="45">
        <v>0</v>
      </c>
      <c r="AN18" s="45">
        <v>0</v>
      </c>
      <c r="AO18" s="45">
        <v>0</v>
      </c>
      <c r="AP18" s="45">
        <v>1.04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26.38</v>
      </c>
      <c r="AW18" s="45">
        <v>142.33000000000001</v>
      </c>
      <c r="AX18" s="45">
        <v>32.35</v>
      </c>
      <c r="AY18" s="45">
        <v>0</v>
      </c>
      <c r="AZ18" s="45">
        <v>46.9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8.44</v>
      </c>
      <c r="BG18" s="45">
        <v>27.99</v>
      </c>
      <c r="BH18" s="45">
        <v>0.25</v>
      </c>
      <c r="BI18" s="45">
        <v>0</v>
      </c>
      <c r="BJ18" s="45">
        <v>5.52</v>
      </c>
      <c r="BK18" s="34">
        <f>SUM(C18:BJ18)</f>
        <v>518.36999999999989</v>
      </c>
    </row>
    <row r="19" spans="1:63" ht="13.5" thickBot="1" x14ac:dyDescent="0.25">
      <c r="A19" s="31"/>
      <c r="B19" s="32" t="s">
        <v>22</v>
      </c>
      <c r="C19" s="33">
        <v>0</v>
      </c>
      <c r="D19" s="33">
        <v>5.68</v>
      </c>
      <c r="E19" s="33">
        <v>0</v>
      </c>
      <c r="F19" s="33">
        <v>0</v>
      </c>
      <c r="G19" s="33">
        <v>0</v>
      </c>
      <c r="H19" s="33">
        <v>0.97</v>
      </c>
      <c r="I19" s="33">
        <v>15.120000000000001</v>
      </c>
      <c r="J19" s="33">
        <v>5.16</v>
      </c>
      <c r="K19" s="33">
        <v>0</v>
      </c>
      <c r="L19" s="33">
        <v>8.6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1.0900000000000001</v>
      </c>
      <c r="S19" s="33">
        <v>1.46</v>
      </c>
      <c r="T19" s="33">
        <v>0</v>
      </c>
      <c r="U19" s="33">
        <v>0</v>
      </c>
      <c r="V19" s="33">
        <v>2.94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0.14000000000000001</v>
      </c>
      <c r="AC19" s="33">
        <v>1.51</v>
      </c>
      <c r="AD19" s="33">
        <v>0</v>
      </c>
      <c r="AE19" s="33">
        <v>0</v>
      </c>
      <c r="AF19" s="33">
        <v>0.14000000000000001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0.1</v>
      </c>
      <c r="AM19" s="33">
        <v>0</v>
      </c>
      <c r="AN19" s="33">
        <v>0</v>
      </c>
      <c r="AO19" s="33">
        <v>0</v>
      </c>
      <c r="AP19" s="33">
        <v>0.13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3.21</v>
      </c>
      <c r="AW19" s="33">
        <v>9.5500000000000007</v>
      </c>
      <c r="AX19" s="33">
        <v>0</v>
      </c>
      <c r="AY19" s="33">
        <v>0</v>
      </c>
      <c r="AZ19" s="33">
        <v>15.2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8.41</v>
      </c>
      <c r="BG19" s="33">
        <v>2.88</v>
      </c>
      <c r="BH19" s="33">
        <v>5.12</v>
      </c>
      <c r="BI19" s="33">
        <v>0</v>
      </c>
      <c r="BJ19" s="33">
        <v>13.66</v>
      </c>
      <c r="BK19" s="34">
        <f>SUM(C19:BJ19)</f>
        <v>101.07000000000001</v>
      </c>
    </row>
    <row r="20" spans="1:63" ht="13.5" thickBot="1" x14ac:dyDescent="0.25">
      <c r="A20" s="37"/>
      <c r="B20" s="38" t="s">
        <v>23</v>
      </c>
      <c r="C20" s="39">
        <f>SUM(C18:C19)</f>
        <v>0</v>
      </c>
      <c r="D20" s="39">
        <f t="shared" ref="D20:BJ20" si="1">SUM(D18:D19)</f>
        <v>5.68</v>
      </c>
      <c r="E20" s="39">
        <f t="shared" si="1"/>
        <v>0</v>
      </c>
      <c r="F20" s="39">
        <f t="shared" si="1"/>
        <v>0</v>
      </c>
      <c r="G20" s="39">
        <f t="shared" si="1"/>
        <v>0</v>
      </c>
      <c r="H20" s="39">
        <f t="shared" si="1"/>
        <v>46.449999999999996</v>
      </c>
      <c r="I20" s="39">
        <f t="shared" si="1"/>
        <v>68.850000000000009</v>
      </c>
      <c r="J20" s="39">
        <f t="shared" si="1"/>
        <v>5.16</v>
      </c>
      <c r="K20" s="39">
        <f t="shared" si="1"/>
        <v>0</v>
      </c>
      <c r="L20" s="39">
        <f t="shared" si="1"/>
        <v>52.2</v>
      </c>
      <c r="M20" s="39">
        <f t="shared" si="1"/>
        <v>0</v>
      </c>
      <c r="N20" s="39">
        <f t="shared" si="1"/>
        <v>0</v>
      </c>
      <c r="O20" s="39">
        <f t="shared" si="1"/>
        <v>0</v>
      </c>
      <c r="P20" s="39">
        <f t="shared" si="1"/>
        <v>0</v>
      </c>
      <c r="Q20" s="39">
        <f t="shared" si="1"/>
        <v>0</v>
      </c>
      <c r="R20" s="39">
        <f t="shared" si="1"/>
        <v>5.4399999999999995</v>
      </c>
      <c r="S20" s="39">
        <f t="shared" si="1"/>
        <v>73.819999999999993</v>
      </c>
      <c r="T20" s="39">
        <f t="shared" si="1"/>
        <v>0</v>
      </c>
      <c r="U20" s="39">
        <f t="shared" si="1"/>
        <v>0</v>
      </c>
      <c r="V20" s="39">
        <f t="shared" si="1"/>
        <v>7.43</v>
      </c>
      <c r="W20" s="39">
        <f t="shared" si="1"/>
        <v>0</v>
      </c>
      <c r="X20" s="39">
        <f t="shared" si="1"/>
        <v>0</v>
      </c>
      <c r="Y20" s="39">
        <f t="shared" si="1"/>
        <v>0</v>
      </c>
      <c r="Z20" s="39">
        <f t="shared" si="1"/>
        <v>0</v>
      </c>
      <c r="AA20" s="39">
        <f t="shared" si="1"/>
        <v>0</v>
      </c>
      <c r="AB20" s="39">
        <f t="shared" si="1"/>
        <v>0.61</v>
      </c>
      <c r="AC20" s="39">
        <f t="shared" si="1"/>
        <v>2.17</v>
      </c>
      <c r="AD20" s="39">
        <f t="shared" si="1"/>
        <v>1.47</v>
      </c>
      <c r="AE20" s="39">
        <f t="shared" si="1"/>
        <v>0</v>
      </c>
      <c r="AF20" s="39">
        <f t="shared" si="1"/>
        <v>0.62</v>
      </c>
      <c r="AG20" s="39">
        <f t="shared" si="1"/>
        <v>0</v>
      </c>
      <c r="AH20" s="39">
        <f t="shared" si="1"/>
        <v>0</v>
      </c>
      <c r="AI20" s="39">
        <f t="shared" si="1"/>
        <v>0</v>
      </c>
      <c r="AJ20" s="39">
        <f t="shared" si="1"/>
        <v>0</v>
      </c>
      <c r="AK20" s="39">
        <f t="shared" si="1"/>
        <v>0</v>
      </c>
      <c r="AL20" s="39">
        <f t="shared" si="1"/>
        <v>0.18</v>
      </c>
      <c r="AM20" s="39">
        <f t="shared" si="1"/>
        <v>0</v>
      </c>
      <c r="AN20" s="39">
        <f t="shared" si="1"/>
        <v>0</v>
      </c>
      <c r="AO20" s="39">
        <f t="shared" si="1"/>
        <v>0</v>
      </c>
      <c r="AP20" s="39">
        <f t="shared" si="1"/>
        <v>1.17</v>
      </c>
      <c r="AQ20" s="39">
        <f t="shared" si="1"/>
        <v>0</v>
      </c>
      <c r="AR20" s="39">
        <f t="shared" si="1"/>
        <v>0</v>
      </c>
      <c r="AS20" s="39">
        <f t="shared" si="1"/>
        <v>0</v>
      </c>
      <c r="AT20" s="39">
        <f t="shared" si="1"/>
        <v>0</v>
      </c>
      <c r="AU20" s="39">
        <f t="shared" si="1"/>
        <v>0</v>
      </c>
      <c r="AV20" s="39">
        <f t="shared" si="1"/>
        <v>29.59</v>
      </c>
      <c r="AW20" s="39">
        <f t="shared" si="1"/>
        <v>151.88000000000002</v>
      </c>
      <c r="AX20" s="39">
        <f t="shared" si="1"/>
        <v>32.35</v>
      </c>
      <c r="AY20" s="39">
        <f t="shared" si="1"/>
        <v>0</v>
      </c>
      <c r="AZ20" s="39">
        <f t="shared" si="1"/>
        <v>62.099999999999994</v>
      </c>
      <c r="BA20" s="39">
        <f t="shared" si="1"/>
        <v>0</v>
      </c>
      <c r="BB20" s="39">
        <f t="shared" si="1"/>
        <v>0</v>
      </c>
      <c r="BC20" s="39">
        <f t="shared" si="1"/>
        <v>0</v>
      </c>
      <c r="BD20" s="39">
        <f t="shared" si="1"/>
        <v>0</v>
      </c>
      <c r="BE20" s="39">
        <f t="shared" si="1"/>
        <v>0</v>
      </c>
      <c r="BF20" s="39">
        <f t="shared" si="1"/>
        <v>16.850000000000001</v>
      </c>
      <c r="BG20" s="39">
        <f t="shared" si="1"/>
        <v>30.869999999999997</v>
      </c>
      <c r="BH20" s="39">
        <f t="shared" si="1"/>
        <v>5.37</v>
      </c>
      <c r="BI20" s="39">
        <f t="shared" si="1"/>
        <v>0</v>
      </c>
      <c r="BJ20" s="39">
        <f t="shared" si="1"/>
        <v>19.18</v>
      </c>
      <c r="BK20" s="39">
        <f>SUM(BK18:BK19)</f>
        <v>619.43999999999994</v>
      </c>
    </row>
    <row r="21" spans="1:63" x14ac:dyDescent="0.2">
      <c r="A21" s="40" t="s">
        <v>24</v>
      </c>
      <c r="B21" s="41" t="s">
        <v>25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3"/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0.27</v>
      </c>
      <c r="I22" s="33">
        <v>1.07</v>
      </c>
      <c r="J22" s="33">
        <v>0</v>
      </c>
      <c r="K22" s="33">
        <v>0</v>
      </c>
      <c r="L22" s="33">
        <v>0.17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</v>
      </c>
      <c r="S22" s="33">
        <v>0</v>
      </c>
      <c r="T22" s="33">
        <v>0</v>
      </c>
      <c r="U22" s="33">
        <v>0</v>
      </c>
      <c r="V22" s="33">
        <v>0.03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0.14000000000000001</v>
      </c>
      <c r="AC22" s="33">
        <v>0</v>
      </c>
      <c r="AD22" s="33">
        <v>0</v>
      </c>
      <c r="AE22" s="33">
        <v>0</v>
      </c>
      <c r="AF22" s="33">
        <v>0.49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1.54</v>
      </c>
      <c r="AW22" s="33">
        <v>1.1599999999999999</v>
      </c>
      <c r="AX22" s="33">
        <v>0</v>
      </c>
      <c r="AY22" s="33">
        <v>0</v>
      </c>
      <c r="AZ22" s="33">
        <v>3.64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1.45</v>
      </c>
      <c r="BG22" s="33">
        <v>0.35</v>
      </c>
      <c r="BH22" s="33">
        <v>0</v>
      </c>
      <c r="BI22" s="33">
        <v>0</v>
      </c>
      <c r="BJ22" s="33">
        <v>1.17</v>
      </c>
      <c r="BK22" s="34">
        <f t="shared" ref="BK22:BK30" si="2">SUM(C22:BJ22)</f>
        <v>11.58</v>
      </c>
    </row>
    <row r="23" spans="1:63" x14ac:dyDescent="0.2">
      <c r="A23" s="31"/>
      <c r="B23" s="32" t="s">
        <v>27</v>
      </c>
      <c r="C23" s="33">
        <v>0</v>
      </c>
      <c r="D23" s="33">
        <v>3.05</v>
      </c>
      <c r="E23" s="33">
        <v>0</v>
      </c>
      <c r="F23" s="33">
        <v>0</v>
      </c>
      <c r="G23" s="33">
        <v>0</v>
      </c>
      <c r="H23" s="33">
        <v>0.2</v>
      </c>
      <c r="I23" s="33">
        <v>0.4</v>
      </c>
      <c r="J23" s="33">
        <v>0</v>
      </c>
      <c r="K23" s="33">
        <v>0</v>
      </c>
      <c r="L23" s="33">
        <v>1.1200000000000001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0.16</v>
      </c>
      <c r="S23" s="33">
        <v>0.18</v>
      </c>
      <c r="T23" s="33">
        <v>0</v>
      </c>
      <c r="U23" s="33">
        <v>0</v>
      </c>
      <c r="V23" s="33">
        <v>0.3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0.02</v>
      </c>
      <c r="AC23" s="33">
        <v>0</v>
      </c>
      <c r="AD23" s="33">
        <v>0</v>
      </c>
      <c r="AE23" s="33">
        <v>0</v>
      </c>
      <c r="AF23" s="33">
        <v>0.06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0.01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1.62</v>
      </c>
      <c r="AW23" s="33">
        <v>2.52</v>
      </c>
      <c r="AX23" s="33">
        <v>0</v>
      </c>
      <c r="AY23" s="33">
        <v>0</v>
      </c>
      <c r="AZ23" s="33">
        <v>3.2600000000000002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5.54</v>
      </c>
      <c r="BG23" s="33">
        <v>0.52</v>
      </c>
      <c r="BH23" s="33">
        <v>0</v>
      </c>
      <c r="BI23" s="33">
        <v>0</v>
      </c>
      <c r="BJ23" s="33">
        <v>1.51</v>
      </c>
      <c r="BK23" s="34">
        <f t="shared" si="2"/>
        <v>20.47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0.16</v>
      </c>
      <c r="I24" s="33">
        <v>0.11</v>
      </c>
      <c r="J24" s="33">
        <v>0</v>
      </c>
      <c r="K24" s="33">
        <v>0</v>
      </c>
      <c r="L24" s="33">
        <v>0.15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0.16</v>
      </c>
      <c r="S24" s="33">
        <v>0</v>
      </c>
      <c r="T24" s="33">
        <v>0</v>
      </c>
      <c r="U24" s="33">
        <v>0</v>
      </c>
      <c r="V24" s="33">
        <v>0.03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0.12</v>
      </c>
      <c r="AC24" s="33">
        <v>0</v>
      </c>
      <c r="AD24" s="33">
        <v>0</v>
      </c>
      <c r="AE24" s="33">
        <v>0</v>
      </c>
      <c r="AF24" s="33">
        <v>0.87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0.03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2.96</v>
      </c>
      <c r="AW24" s="33">
        <v>1.95</v>
      </c>
      <c r="AX24" s="33">
        <v>0</v>
      </c>
      <c r="AY24" s="33">
        <v>0</v>
      </c>
      <c r="AZ24" s="33">
        <v>3.35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2.81</v>
      </c>
      <c r="BG24" s="33">
        <v>0.19</v>
      </c>
      <c r="BH24" s="33">
        <v>0.04</v>
      </c>
      <c r="BI24" s="33">
        <v>0</v>
      </c>
      <c r="BJ24" s="33">
        <v>1.3</v>
      </c>
      <c r="BK24" s="34">
        <f t="shared" si="2"/>
        <v>14.23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0.03</v>
      </c>
      <c r="I25" s="33">
        <v>1.34</v>
      </c>
      <c r="J25" s="33">
        <v>0</v>
      </c>
      <c r="K25" s="33">
        <v>0</v>
      </c>
      <c r="L25" s="33">
        <v>0.15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0.02</v>
      </c>
      <c r="S25" s="33">
        <v>0</v>
      </c>
      <c r="T25" s="33">
        <v>0</v>
      </c>
      <c r="U25" s="33">
        <v>0</v>
      </c>
      <c r="V25" s="33">
        <v>0.02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0.01</v>
      </c>
      <c r="AC25" s="33">
        <v>0</v>
      </c>
      <c r="AD25" s="33">
        <v>0</v>
      </c>
      <c r="AE25" s="33">
        <v>0</v>
      </c>
      <c r="AF25" s="33">
        <v>0.03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0.97</v>
      </c>
      <c r="AW25" s="33">
        <v>0.63</v>
      </c>
      <c r="AX25" s="33">
        <v>0</v>
      </c>
      <c r="AY25" s="33">
        <v>0</v>
      </c>
      <c r="AZ25" s="33">
        <v>0.67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0.54</v>
      </c>
      <c r="BG25" s="33">
        <v>0</v>
      </c>
      <c r="BH25" s="33">
        <v>0</v>
      </c>
      <c r="BI25" s="33">
        <v>0</v>
      </c>
      <c r="BJ25" s="33">
        <v>0.95</v>
      </c>
      <c r="BK25" s="34">
        <f t="shared" si="2"/>
        <v>5.36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0.48</v>
      </c>
      <c r="I26" s="33">
        <v>2.8</v>
      </c>
      <c r="J26" s="33">
        <v>0</v>
      </c>
      <c r="K26" s="33">
        <v>0</v>
      </c>
      <c r="L26" s="33">
        <v>0.19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0.25</v>
      </c>
      <c r="S26" s="33">
        <v>0</v>
      </c>
      <c r="T26" s="33">
        <v>1.24</v>
      </c>
      <c r="U26" s="33">
        <v>0</v>
      </c>
      <c r="V26" s="33">
        <v>0.18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0.1</v>
      </c>
      <c r="AC26" s="33">
        <v>0.59</v>
      </c>
      <c r="AD26" s="33">
        <v>0</v>
      </c>
      <c r="AE26" s="33">
        <v>0</v>
      </c>
      <c r="AF26" s="33">
        <v>0.34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0.01</v>
      </c>
      <c r="AM26" s="33">
        <v>0</v>
      </c>
      <c r="AN26" s="33">
        <v>0</v>
      </c>
      <c r="AO26" s="33">
        <v>0</v>
      </c>
      <c r="AP26" s="33">
        <v>0.12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1.25</v>
      </c>
      <c r="AW26" s="33">
        <v>0.51</v>
      </c>
      <c r="AX26" s="33">
        <v>0</v>
      </c>
      <c r="AY26" s="33">
        <v>0</v>
      </c>
      <c r="AZ26" s="33">
        <v>2.35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1.75</v>
      </c>
      <c r="BG26" s="33">
        <v>0.16</v>
      </c>
      <c r="BH26" s="33">
        <v>0</v>
      </c>
      <c r="BI26" s="33">
        <v>0</v>
      </c>
      <c r="BJ26" s="33">
        <v>0.86</v>
      </c>
      <c r="BK26" s="34">
        <f t="shared" si="2"/>
        <v>13.179999999999998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0.35</v>
      </c>
      <c r="I27" s="33">
        <v>0.6</v>
      </c>
      <c r="J27" s="33">
        <v>0</v>
      </c>
      <c r="K27" s="33">
        <v>0</v>
      </c>
      <c r="L27" s="33">
        <v>149.55000000000001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0.12</v>
      </c>
      <c r="S27" s="33">
        <v>0</v>
      </c>
      <c r="T27" s="33">
        <v>0</v>
      </c>
      <c r="U27" s="33">
        <v>0</v>
      </c>
      <c r="V27" s="33">
        <v>0.06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0.01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0.14000000000000001</v>
      </c>
      <c r="AW27" s="33">
        <v>0</v>
      </c>
      <c r="AX27" s="33">
        <v>0</v>
      </c>
      <c r="AY27" s="33">
        <v>0</v>
      </c>
      <c r="AZ27" s="33">
        <v>0.13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0.03</v>
      </c>
      <c r="BG27" s="33">
        <v>0.02</v>
      </c>
      <c r="BH27" s="33">
        <v>0</v>
      </c>
      <c r="BI27" s="33">
        <v>0</v>
      </c>
      <c r="BJ27" s="33">
        <v>0.09</v>
      </c>
      <c r="BK27" s="34">
        <f t="shared" si="2"/>
        <v>151.1</v>
      </c>
    </row>
    <row r="28" spans="1:63" x14ac:dyDescent="0.2">
      <c r="A28" s="31"/>
      <c r="B28" s="32" t="s">
        <v>32</v>
      </c>
      <c r="C28" s="33">
        <v>0</v>
      </c>
      <c r="D28" s="33">
        <v>28.06</v>
      </c>
      <c r="E28" s="33">
        <v>0</v>
      </c>
      <c r="F28" s="33">
        <v>0</v>
      </c>
      <c r="G28" s="33">
        <v>0</v>
      </c>
      <c r="H28" s="33">
        <v>1.31</v>
      </c>
      <c r="I28" s="33">
        <v>118.18</v>
      </c>
      <c r="J28" s="33">
        <v>0.1</v>
      </c>
      <c r="K28" s="33">
        <v>0</v>
      </c>
      <c r="L28" s="33">
        <v>12.07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1.85</v>
      </c>
      <c r="S28" s="33">
        <v>2.1</v>
      </c>
      <c r="T28" s="33">
        <v>1.1200000000000001</v>
      </c>
      <c r="U28" s="33">
        <v>0</v>
      </c>
      <c r="V28" s="33">
        <v>11.48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0.11</v>
      </c>
      <c r="AC28" s="33">
        <v>0</v>
      </c>
      <c r="AD28" s="33">
        <v>0</v>
      </c>
      <c r="AE28" s="33">
        <v>0</v>
      </c>
      <c r="AF28" s="33">
        <v>0.15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0.08</v>
      </c>
      <c r="AM28" s="33">
        <v>0</v>
      </c>
      <c r="AN28" s="33">
        <v>0</v>
      </c>
      <c r="AO28" s="33">
        <v>0</v>
      </c>
      <c r="AP28" s="33">
        <v>0.09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6.59</v>
      </c>
      <c r="AW28" s="33">
        <v>18.809999999999999</v>
      </c>
      <c r="AX28" s="33">
        <v>0</v>
      </c>
      <c r="AY28" s="33">
        <v>0</v>
      </c>
      <c r="AZ28" s="33">
        <v>43.550000000000004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7.56</v>
      </c>
      <c r="BG28" s="33">
        <v>1.61</v>
      </c>
      <c r="BH28" s="33">
        <v>0.56000000000000005</v>
      </c>
      <c r="BI28" s="33">
        <v>0</v>
      </c>
      <c r="BJ28" s="33">
        <v>20.86</v>
      </c>
      <c r="BK28" s="34">
        <f t="shared" si="2"/>
        <v>276.24000000000007</v>
      </c>
    </row>
    <row r="29" spans="1:63" x14ac:dyDescent="0.2">
      <c r="A29" s="31"/>
      <c r="B29" s="32" t="s">
        <v>33</v>
      </c>
      <c r="C29" s="33">
        <v>0</v>
      </c>
      <c r="D29" s="33">
        <v>23.06</v>
      </c>
      <c r="E29" s="33">
        <v>0</v>
      </c>
      <c r="F29" s="33">
        <v>0</v>
      </c>
      <c r="G29" s="33">
        <v>0</v>
      </c>
      <c r="H29" s="33">
        <v>0.85</v>
      </c>
      <c r="I29" s="33">
        <v>42.18</v>
      </c>
      <c r="J29" s="33">
        <v>0</v>
      </c>
      <c r="K29" s="33">
        <v>0</v>
      </c>
      <c r="L29" s="33">
        <v>24.86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0.53</v>
      </c>
      <c r="S29" s="33">
        <v>2.13</v>
      </c>
      <c r="T29" s="33">
        <v>0</v>
      </c>
      <c r="U29" s="33">
        <v>0</v>
      </c>
      <c r="V29" s="33">
        <v>2.37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0.05</v>
      </c>
      <c r="AC29" s="33">
        <v>0</v>
      </c>
      <c r="AD29" s="33">
        <v>0</v>
      </c>
      <c r="AE29" s="33">
        <v>0</v>
      </c>
      <c r="AF29" s="33">
        <v>0.59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0.08</v>
      </c>
      <c r="AM29" s="33">
        <v>0</v>
      </c>
      <c r="AN29" s="33">
        <v>0</v>
      </c>
      <c r="AO29" s="33">
        <v>0</v>
      </c>
      <c r="AP29" s="33">
        <v>0.01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1.45</v>
      </c>
      <c r="AW29" s="33">
        <v>10.84</v>
      </c>
      <c r="AX29" s="33">
        <v>0</v>
      </c>
      <c r="AY29" s="33">
        <v>0</v>
      </c>
      <c r="AZ29" s="33">
        <v>25.43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4.1500000000000004</v>
      </c>
      <c r="BG29" s="33">
        <v>3.57</v>
      </c>
      <c r="BH29" s="33">
        <v>1.1100000000000001</v>
      </c>
      <c r="BI29" s="33">
        <v>0</v>
      </c>
      <c r="BJ29" s="33">
        <v>10.78</v>
      </c>
      <c r="BK29" s="34">
        <f t="shared" si="2"/>
        <v>154.04000000000002</v>
      </c>
    </row>
    <row r="30" spans="1:63" ht="13.5" thickBot="1" x14ac:dyDescent="0.25">
      <c r="A30" s="31"/>
      <c r="B30" s="32" t="s">
        <v>34</v>
      </c>
      <c r="C30" s="33">
        <v>0</v>
      </c>
      <c r="D30" s="33">
        <v>0.56999999999999995</v>
      </c>
      <c r="E30" s="33">
        <v>0</v>
      </c>
      <c r="F30" s="33">
        <v>0</v>
      </c>
      <c r="G30" s="33">
        <v>0</v>
      </c>
      <c r="H30" s="33">
        <v>0.09</v>
      </c>
      <c r="I30" s="33">
        <v>0.86</v>
      </c>
      <c r="J30" s="33">
        <v>0</v>
      </c>
      <c r="K30" s="33">
        <v>0</v>
      </c>
      <c r="L30" s="33">
        <v>0.64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0.06</v>
      </c>
      <c r="S30" s="33">
        <v>0.4</v>
      </c>
      <c r="T30" s="33">
        <v>0.02</v>
      </c>
      <c r="U30" s="33">
        <v>0</v>
      </c>
      <c r="V30" s="33">
        <v>0.11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0.04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0.01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0.11</v>
      </c>
      <c r="AW30" s="33">
        <v>0.31</v>
      </c>
      <c r="AX30" s="33">
        <v>0</v>
      </c>
      <c r="AY30" s="33">
        <v>0</v>
      </c>
      <c r="AZ30" s="33">
        <v>1.38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0.31</v>
      </c>
      <c r="BG30" s="33">
        <v>0.27</v>
      </c>
      <c r="BH30" s="33">
        <v>0</v>
      </c>
      <c r="BI30" s="33">
        <v>0</v>
      </c>
      <c r="BJ30" s="33">
        <v>0.85</v>
      </c>
      <c r="BK30" s="34">
        <f t="shared" si="2"/>
        <v>6.0299999999999994</v>
      </c>
    </row>
    <row r="31" spans="1:63" ht="13.5" thickBot="1" x14ac:dyDescent="0.25">
      <c r="A31" s="37"/>
      <c r="B31" s="38" t="s">
        <v>35</v>
      </c>
      <c r="C31" s="39">
        <f t="shared" ref="C31:BK31" si="3">SUM(C22:C30)</f>
        <v>0</v>
      </c>
      <c r="D31" s="39">
        <f t="shared" si="3"/>
        <v>54.74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3.74</v>
      </c>
      <c r="I31" s="39">
        <f t="shared" si="3"/>
        <v>167.54000000000002</v>
      </c>
      <c r="J31" s="39">
        <f t="shared" si="3"/>
        <v>0.1</v>
      </c>
      <c r="K31" s="39">
        <f t="shared" si="3"/>
        <v>0</v>
      </c>
      <c r="L31" s="39">
        <f t="shared" si="3"/>
        <v>188.89999999999998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3.2500000000000004</v>
      </c>
      <c r="S31" s="39">
        <f t="shared" si="3"/>
        <v>4.8100000000000005</v>
      </c>
      <c r="T31" s="39">
        <f t="shared" si="3"/>
        <v>2.3800000000000003</v>
      </c>
      <c r="U31" s="39">
        <f t="shared" si="3"/>
        <v>0</v>
      </c>
      <c r="V31" s="39">
        <f t="shared" si="3"/>
        <v>14.580000000000002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0.56000000000000005</v>
      </c>
      <c r="AC31" s="39">
        <f t="shared" si="3"/>
        <v>0.59</v>
      </c>
      <c r="AD31" s="39">
        <f t="shared" si="3"/>
        <v>0</v>
      </c>
      <c r="AE31" s="39">
        <f t="shared" si="3"/>
        <v>0</v>
      </c>
      <c r="AF31" s="39">
        <f t="shared" si="3"/>
        <v>2.57</v>
      </c>
      <c r="AG31" s="39">
        <f t="shared" si="3"/>
        <v>0</v>
      </c>
      <c r="AH31" s="39">
        <f t="shared" si="3"/>
        <v>0</v>
      </c>
      <c r="AI31" s="39">
        <f t="shared" si="3"/>
        <v>0</v>
      </c>
      <c r="AJ31" s="39">
        <f t="shared" si="3"/>
        <v>0</v>
      </c>
      <c r="AK31" s="39">
        <f t="shared" si="3"/>
        <v>0</v>
      </c>
      <c r="AL31" s="39">
        <f t="shared" si="3"/>
        <v>0.21000000000000002</v>
      </c>
      <c r="AM31" s="39">
        <f t="shared" si="3"/>
        <v>0</v>
      </c>
      <c r="AN31" s="39">
        <f t="shared" si="3"/>
        <v>0</v>
      </c>
      <c r="AO31" s="39">
        <f t="shared" si="3"/>
        <v>0</v>
      </c>
      <c r="AP31" s="39">
        <f t="shared" si="3"/>
        <v>0.23</v>
      </c>
      <c r="AQ31" s="39">
        <f t="shared" si="3"/>
        <v>0</v>
      </c>
      <c r="AR31" s="39">
        <f t="shared" si="3"/>
        <v>0</v>
      </c>
      <c r="AS31" s="39">
        <f t="shared" si="3"/>
        <v>0</v>
      </c>
      <c r="AT31" s="39">
        <f t="shared" si="3"/>
        <v>0</v>
      </c>
      <c r="AU31" s="39">
        <f t="shared" si="3"/>
        <v>0</v>
      </c>
      <c r="AV31" s="39">
        <f t="shared" si="3"/>
        <v>16.63</v>
      </c>
      <c r="AW31" s="39">
        <f t="shared" si="3"/>
        <v>36.730000000000004</v>
      </c>
      <c r="AX31" s="39">
        <f t="shared" si="3"/>
        <v>0</v>
      </c>
      <c r="AY31" s="39">
        <f t="shared" si="3"/>
        <v>0</v>
      </c>
      <c r="AZ31" s="39">
        <f t="shared" si="3"/>
        <v>83.759999999999991</v>
      </c>
      <c r="BA31" s="39">
        <f t="shared" si="3"/>
        <v>0</v>
      </c>
      <c r="BB31" s="39">
        <f t="shared" si="3"/>
        <v>0</v>
      </c>
      <c r="BC31" s="39">
        <f t="shared" si="3"/>
        <v>0</v>
      </c>
      <c r="BD31" s="39">
        <f t="shared" si="3"/>
        <v>0</v>
      </c>
      <c r="BE31" s="39">
        <f t="shared" si="3"/>
        <v>0</v>
      </c>
      <c r="BF31" s="39">
        <f t="shared" si="3"/>
        <v>24.139999999999997</v>
      </c>
      <c r="BG31" s="39">
        <f t="shared" si="3"/>
        <v>6.6899999999999995</v>
      </c>
      <c r="BH31" s="39">
        <f t="shared" si="3"/>
        <v>1.7100000000000002</v>
      </c>
      <c r="BI31" s="39">
        <f t="shared" si="3"/>
        <v>0</v>
      </c>
      <c r="BJ31" s="39">
        <f t="shared" si="3"/>
        <v>38.369999999999997</v>
      </c>
      <c r="BK31" s="46">
        <f t="shared" si="3"/>
        <v>652.23</v>
      </c>
    </row>
    <row r="32" spans="1:63" ht="13.5" thickBot="1" x14ac:dyDescent="0.25">
      <c r="A32" s="47" t="s">
        <v>36</v>
      </c>
      <c r="B32" s="48" t="s">
        <v>37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4">
        <f>SUM(C32:BJ32)</f>
        <v>0</v>
      </c>
    </row>
    <row r="33" spans="1:63" ht="13.5" thickBot="1" x14ac:dyDescent="0.25">
      <c r="A33" s="49"/>
      <c r="B33" s="38" t="s">
        <v>38</v>
      </c>
      <c r="C33" s="39">
        <f>SUM(C32)</f>
        <v>0</v>
      </c>
      <c r="D33" s="39">
        <f t="shared" ref="D33:BJ33" si="4">SUM(D32)</f>
        <v>0</v>
      </c>
      <c r="E33" s="39">
        <f t="shared" si="4"/>
        <v>0</v>
      </c>
      <c r="F33" s="39">
        <f t="shared" si="4"/>
        <v>0</v>
      </c>
      <c r="G33" s="39">
        <f t="shared" si="4"/>
        <v>0</v>
      </c>
      <c r="H33" s="39">
        <f t="shared" si="4"/>
        <v>0</v>
      </c>
      <c r="I33" s="39">
        <f t="shared" si="4"/>
        <v>0</v>
      </c>
      <c r="J33" s="39">
        <f t="shared" si="4"/>
        <v>0</v>
      </c>
      <c r="K33" s="39">
        <f t="shared" si="4"/>
        <v>0</v>
      </c>
      <c r="L33" s="39">
        <f t="shared" si="4"/>
        <v>0</v>
      </c>
      <c r="M33" s="39">
        <f t="shared" si="4"/>
        <v>0</v>
      </c>
      <c r="N33" s="39">
        <f t="shared" si="4"/>
        <v>0</v>
      </c>
      <c r="O33" s="39">
        <f t="shared" si="4"/>
        <v>0</v>
      </c>
      <c r="P33" s="39">
        <f t="shared" si="4"/>
        <v>0</v>
      </c>
      <c r="Q33" s="39">
        <f t="shared" si="4"/>
        <v>0</v>
      </c>
      <c r="R33" s="39">
        <f t="shared" si="4"/>
        <v>0</v>
      </c>
      <c r="S33" s="39">
        <f t="shared" si="4"/>
        <v>0</v>
      </c>
      <c r="T33" s="39">
        <f t="shared" si="4"/>
        <v>0</v>
      </c>
      <c r="U33" s="39">
        <f t="shared" si="4"/>
        <v>0</v>
      </c>
      <c r="V33" s="39">
        <f t="shared" si="4"/>
        <v>0</v>
      </c>
      <c r="W33" s="39">
        <f t="shared" si="4"/>
        <v>0</v>
      </c>
      <c r="X33" s="39">
        <f t="shared" si="4"/>
        <v>0</v>
      </c>
      <c r="Y33" s="39">
        <f t="shared" si="4"/>
        <v>0</v>
      </c>
      <c r="Z33" s="39">
        <f t="shared" si="4"/>
        <v>0</v>
      </c>
      <c r="AA33" s="39">
        <f t="shared" si="4"/>
        <v>0</v>
      </c>
      <c r="AB33" s="39">
        <f t="shared" si="4"/>
        <v>0</v>
      </c>
      <c r="AC33" s="39">
        <f t="shared" si="4"/>
        <v>0</v>
      </c>
      <c r="AD33" s="39">
        <f t="shared" si="4"/>
        <v>0</v>
      </c>
      <c r="AE33" s="39">
        <f t="shared" si="4"/>
        <v>0</v>
      </c>
      <c r="AF33" s="39">
        <f t="shared" si="4"/>
        <v>0</v>
      </c>
      <c r="AG33" s="39">
        <f t="shared" si="4"/>
        <v>0</v>
      </c>
      <c r="AH33" s="39">
        <f t="shared" si="4"/>
        <v>0</v>
      </c>
      <c r="AI33" s="39">
        <f t="shared" si="4"/>
        <v>0</v>
      </c>
      <c r="AJ33" s="39">
        <f t="shared" si="4"/>
        <v>0</v>
      </c>
      <c r="AK33" s="39">
        <f t="shared" si="4"/>
        <v>0</v>
      </c>
      <c r="AL33" s="39">
        <f t="shared" si="4"/>
        <v>0</v>
      </c>
      <c r="AM33" s="39">
        <f t="shared" si="4"/>
        <v>0</v>
      </c>
      <c r="AN33" s="39">
        <f t="shared" si="4"/>
        <v>0</v>
      </c>
      <c r="AO33" s="39">
        <f t="shared" si="4"/>
        <v>0</v>
      </c>
      <c r="AP33" s="39">
        <f t="shared" si="4"/>
        <v>0</v>
      </c>
      <c r="AQ33" s="39">
        <f t="shared" si="4"/>
        <v>0</v>
      </c>
      <c r="AR33" s="39">
        <f t="shared" si="4"/>
        <v>0</v>
      </c>
      <c r="AS33" s="39">
        <f t="shared" si="4"/>
        <v>0</v>
      </c>
      <c r="AT33" s="39">
        <f t="shared" si="4"/>
        <v>0</v>
      </c>
      <c r="AU33" s="39">
        <f t="shared" si="4"/>
        <v>0</v>
      </c>
      <c r="AV33" s="39">
        <f t="shared" si="4"/>
        <v>0</v>
      </c>
      <c r="AW33" s="39">
        <f t="shared" si="4"/>
        <v>0</v>
      </c>
      <c r="AX33" s="39">
        <f t="shared" si="4"/>
        <v>0</v>
      </c>
      <c r="AY33" s="39">
        <f t="shared" si="4"/>
        <v>0</v>
      </c>
      <c r="AZ33" s="39">
        <f t="shared" si="4"/>
        <v>0</v>
      </c>
      <c r="BA33" s="39">
        <f t="shared" si="4"/>
        <v>0</v>
      </c>
      <c r="BB33" s="39">
        <f t="shared" si="4"/>
        <v>0</v>
      </c>
      <c r="BC33" s="39">
        <f t="shared" si="4"/>
        <v>0</v>
      </c>
      <c r="BD33" s="39">
        <f t="shared" si="4"/>
        <v>0</v>
      </c>
      <c r="BE33" s="39">
        <f t="shared" si="4"/>
        <v>0</v>
      </c>
      <c r="BF33" s="39">
        <f t="shared" si="4"/>
        <v>0</v>
      </c>
      <c r="BG33" s="39">
        <f t="shared" si="4"/>
        <v>0</v>
      </c>
      <c r="BH33" s="39">
        <f t="shared" si="4"/>
        <v>0</v>
      </c>
      <c r="BI33" s="39">
        <f t="shared" si="4"/>
        <v>0</v>
      </c>
      <c r="BJ33" s="39">
        <f t="shared" si="4"/>
        <v>0</v>
      </c>
      <c r="BK33" s="39">
        <v>0</v>
      </c>
    </row>
    <row r="34" spans="1:63" ht="13.5" thickBot="1" x14ac:dyDescent="0.25">
      <c r="A34" s="47" t="s">
        <v>39</v>
      </c>
      <c r="B34" s="48" t="s">
        <v>40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4">
        <f>SUM(C34:BJ34)</f>
        <v>0</v>
      </c>
    </row>
    <row r="35" spans="1:63" ht="13.5" thickBot="1" x14ac:dyDescent="0.25">
      <c r="A35" s="49"/>
      <c r="B35" s="38" t="s">
        <v>41</v>
      </c>
      <c r="C35" s="39">
        <f t="shared" ref="C35:BJ35" si="5">SUM(C34)</f>
        <v>0</v>
      </c>
      <c r="D35" s="39">
        <f t="shared" si="5"/>
        <v>0</v>
      </c>
      <c r="E35" s="39">
        <f t="shared" si="5"/>
        <v>0</v>
      </c>
      <c r="F35" s="39">
        <f t="shared" si="5"/>
        <v>0</v>
      </c>
      <c r="G35" s="39">
        <f t="shared" si="5"/>
        <v>0</v>
      </c>
      <c r="H35" s="39">
        <f t="shared" si="5"/>
        <v>0</v>
      </c>
      <c r="I35" s="39">
        <f t="shared" si="5"/>
        <v>0</v>
      </c>
      <c r="J35" s="39">
        <f t="shared" si="5"/>
        <v>0</v>
      </c>
      <c r="K35" s="39">
        <f t="shared" si="5"/>
        <v>0</v>
      </c>
      <c r="L35" s="39">
        <f t="shared" si="5"/>
        <v>0</v>
      </c>
      <c r="M35" s="39">
        <f t="shared" si="5"/>
        <v>0</v>
      </c>
      <c r="N35" s="39">
        <f t="shared" si="5"/>
        <v>0</v>
      </c>
      <c r="O35" s="39">
        <f t="shared" si="5"/>
        <v>0</v>
      </c>
      <c r="P35" s="39">
        <f t="shared" si="5"/>
        <v>0</v>
      </c>
      <c r="Q35" s="39">
        <f t="shared" si="5"/>
        <v>0</v>
      </c>
      <c r="R35" s="39">
        <f t="shared" si="5"/>
        <v>0</v>
      </c>
      <c r="S35" s="39">
        <f t="shared" si="5"/>
        <v>0</v>
      </c>
      <c r="T35" s="39">
        <f t="shared" si="5"/>
        <v>0</v>
      </c>
      <c r="U35" s="39">
        <f t="shared" si="5"/>
        <v>0</v>
      </c>
      <c r="V35" s="39">
        <f t="shared" si="5"/>
        <v>0</v>
      </c>
      <c r="W35" s="39">
        <f t="shared" si="5"/>
        <v>0</v>
      </c>
      <c r="X35" s="39">
        <f t="shared" si="5"/>
        <v>0</v>
      </c>
      <c r="Y35" s="39">
        <f t="shared" si="5"/>
        <v>0</v>
      </c>
      <c r="Z35" s="39">
        <f t="shared" si="5"/>
        <v>0</v>
      </c>
      <c r="AA35" s="39">
        <f t="shared" si="5"/>
        <v>0</v>
      </c>
      <c r="AB35" s="39">
        <f t="shared" si="5"/>
        <v>0</v>
      </c>
      <c r="AC35" s="39">
        <f t="shared" si="5"/>
        <v>0</v>
      </c>
      <c r="AD35" s="39">
        <f t="shared" si="5"/>
        <v>0</v>
      </c>
      <c r="AE35" s="39">
        <f t="shared" si="5"/>
        <v>0</v>
      </c>
      <c r="AF35" s="39">
        <f t="shared" si="5"/>
        <v>0</v>
      </c>
      <c r="AG35" s="39">
        <f t="shared" si="5"/>
        <v>0</v>
      </c>
      <c r="AH35" s="39">
        <f t="shared" si="5"/>
        <v>0</v>
      </c>
      <c r="AI35" s="39">
        <f t="shared" si="5"/>
        <v>0</v>
      </c>
      <c r="AJ35" s="39">
        <f t="shared" si="5"/>
        <v>0</v>
      </c>
      <c r="AK35" s="39">
        <f t="shared" si="5"/>
        <v>0</v>
      </c>
      <c r="AL35" s="39">
        <f t="shared" si="5"/>
        <v>0</v>
      </c>
      <c r="AM35" s="39">
        <f t="shared" si="5"/>
        <v>0</v>
      </c>
      <c r="AN35" s="39">
        <f t="shared" si="5"/>
        <v>0</v>
      </c>
      <c r="AO35" s="39">
        <f t="shared" si="5"/>
        <v>0</v>
      </c>
      <c r="AP35" s="39">
        <f t="shared" si="5"/>
        <v>0</v>
      </c>
      <c r="AQ35" s="39">
        <f t="shared" si="5"/>
        <v>0</v>
      </c>
      <c r="AR35" s="39">
        <f t="shared" si="5"/>
        <v>0</v>
      </c>
      <c r="AS35" s="39">
        <f t="shared" si="5"/>
        <v>0</v>
      </c>
      <c r="AT35" s="39">
        <f t="shared" si="5"/>
        <v>0</v>
      </c>
      <c r="AU35" s="39">
        <f t="shared" si="5"/>
        <v>0</v>
      </c>
      <c r="AV35" s="39">
        <f t="shared" si="5"/>
        <v>0</v>
      </c>
      <c r="AW35" s="39">
        <f t="shared" si="5"/>
        <v>0</v>
      </c>
      <c r="AX35" s="39">
        <f t="shared" si="5"/>
        <v>0</v>
      </c>
      <c r="AY35" s="39">
        <f t="shared" si="5"/>
        <v>0</v>
      </c>
      <c r="AZ35" s="39">
        <f t="shared" si="5"/>
        <v>0</v>
      </c>
      <c r="BA35" s="39">
        <f t="shared" si="5"/>
        <v>0</v>
      </c>
      <c r="BB35" s="39">
        <f t="shared" si="5"/>
        <v>0</v>
      </c>
      <c r="BC35" s="39">
        <f t="shared" si="5"/>
        <v>0</v>
      </c>
      <c r="BD35" s="39">
        <f t="shared" si="5"/>
        <v>0</v>
      </c>
      <c r="BE35" s="39">
        <f t="shared" si="5"/>
        <v>0</v>
      </c>
      <c r="BF35" s="39">
        <f t="shared" si="5"/>
        <v>0</v>
      </c>
      <c r="BG35" s="39">
        <f t="shared" si="5"/>
        <v>0</v>
      </c>
      <c r="BH35" s="39">
        <f t="shared" si="5"/>
        <v>0</v>
      </c>
      <c r="BI35" s="39">
        <f t="shared" si="5"/>
        <v>0</v>
      </c>
      <c r="BJ35" s="39">
        <f t="shared" si="5"/>
        <v>0</v>
      </c>
      <c r="BK35" s="39">
        <v>0</v>
      </c>
    </row>
    <row r="36" spans="1:63" x14ac:dyDescent="0.2">
      <c r="A36" s="40" t="s">
        <v>42</v>
      </c>
      <c r="B36" s="41" t="s">
        <v>43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34"/>
    </row>
    <row r="37" spans="1:63" x14ac:dyDescent="0.2">
      <c r="A37" s="50"/>
      <c r="B37" s="44" t="s">
        <v>44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63.82</v>
      </c>
      <c r="I37" s="45">
        <v>5.86</v>
      </c>
      <c r="J37" s="45">
        <v>0</v>
      </c>
      <c r="K37" s="45">
        <v>0</v>
      </c>
      <c r="L37" s="45">
        <v>0.38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54.31</v>
      </c>
      <c r="S37" s="45">
        <v>0</v>
      </c>
      <c r="T37" s="45">
        <v>0</v>
      </c>
      <c r="U37" s="45">
        <v>0</v>
      </c>
      <c r="V37" s="45">
        <v>0.25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9.2100000000000009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5.47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2091.54</v>
      </c>
      <c r="AW37" s="45">
        <v>0.37</v>
      </c>
      <c r="AX37" s="45">
        <v>0</v>
      </c>
      <c r="AY37" s="45">
        <v>0</v>
      </c>
      <c r="AZ37" s="45">
        <v>11.76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2855.63</v>
      </c>
      <c r="BG37" s="45">
        <v>0.71</v>
      </c>
      <c r="BH37" s="45">
        <v>0</v>
      </c>
      <c r="BI37" s="45">
        <v>0</v>
      </c>
      <c r="BJ37" s="45">
        <v>9.82</v>
      </c>
      <c r="BK37" s="34">
        <f t="shared" ref="BK37:BK54" si="6">SUM(C37:BJ37)</f>
        <v>5109.13</v>
      </c>
    </row>
    <row r="38" spans="1:63" x14ac:dyDescent="0.2">
      <c r="A38" s="51"/>
      <c r="B38" s="52" t="s">
        <v>45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34.31</v>
      </c>
      <c r="I38" s="53">
        <v>0.56999999999999995</v>
      </c>
      <c r="J38" s="53">
        <v>0</v>
      </c>
      <c r="K38" s="53">
        <v>0</v>
      </c>
      <c r="L38" s="53">
        <v>9.6999999999999993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148.79</v>
      </c>
      <c r="S38" s="53">
        <v>0</v>
      </c>
      <c r="T38" s="53">
        <v>0</v>
      </c>
      <c r="U38" s="53">
        <v>0</v>
      </c>
      <c r="V38" s="53">
        <v>10.46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6.91</v>
      </c>
      <c r="AC38" s="53">
        <v>0</v>
      </c>
      <c r="AD38" s="53">
        <v>0</v>
      </c>
      <c r="AE38" s="53">
        <v>0</v>
      </c>
      <c r="AF38" s="53">
        <v>1.21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4.2300000000000004</v>
      </c>
      <c r="AM38" s="53">
        <v>0</v>
      </c>
      <c r="AN38" s="53">
        <v>0</v>
      </c>
      <c r="AO38" s="53">
        <v>0</v>
      </c>
      <c r="AP38" s="53">
        <v>0.39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1116.0999999999999</v>
      </c>
      <c r="AW38" s="53">
        <v>0.05</v>
      </c>
      <c r="AX38" s="53">
        <v>0</v>
      </c>
      <c r="AY38" s="53">
        <v>0</v>
      </c>
      <c r="AZ38" s="53">
        <v>79.16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2592.86</v>
      </c>
      <c r="BG38" s="53">
        <v>0.02</v>
      </c>
      <c r="BH38" s="53">
        <v>0.01</v>
      </c>
      <c r="BI38" s="53">
        <v>0</v>
      </c>
      <c r="BJ38" s="53">
        <v>95.79</v>
      </c>
      <c r="BK38" s="34">
        <f t="shared" si="6"/>
        <v>4100.5600000000004</v>
      </c>
    </row>
    <row r="39" spans="1:63" x14ac:dyDescent="0.2">
      <c r="A39" s="51"/>
      <c r="B39" s="52" t="s">
        <v>46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67.37</v>
      </c>
      <c r="I39" s="53">
        <v>4.22</v>
      </c>
      <c r="J39" s="53">
        <v>0</v>
      </c>
      <c r="K39" s="53">
        <v>0</v>
      </c>
      <c r="L39" s="53">
        <v>19.12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43.48</v>
      </c>
      <c r="S39" s="53">
        <v>0.01</v>
      </c>
      <c r="T39" s="53">
        <v>0</v>
      </c>
      <c r="U39" s="53">
        <v>0</v>
      </c>
      <c r="V39" s="53">
        <v>8.4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61.91</v>
      </c>
      <c r="AC39" s="53">
        <v>0</v>
      </c>
      <c r="AD39" s="53">
        <v>0</v>
      </c>
      <c r="AE39" s="53">
        <v>0</v>
      </c>
      <c r="AF39" s="53">
        <v>2.82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656.49</v>
      </c>
      <c r="AM39" s="53">
        <v>0</v>
      </c>
      <c r="AN39" s="53">
        <v>0</v>
      </c>
      <c r="AO39" s="53">
        <v>0</v>
      </c>
      <c r="AP39" s="53">
        <v>0.57999999999999996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1028.57</v>
      </c>
      <c r="AW39" s="53">
        <v>0.86</v>
      </c>
      <c r="AX39" s="53">
        <v>0</v>
      </c>
      <c r="AY39" s="53">
        <v>0</v>
      </c>
      <c r="AZ39" s="53">
        <v>190.16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1458.51</v>
      </c>
      <c r="BG39" s="53">
        <v>1.33</v>
      </c>
      <c r="BH39" s="53">
        <v>0</v>
      </c>
      <c r="BI39" s="53">
        <v>0</v>
      </c>
      <c r="BJ39" s="53">
        <v>186.51</v>
      </c>
      <c r="BK39" s="34">
        <f t="shared" si="6"/>
        <v>3730.34</v>
      </c>
    </row>
    <row r="40" spans="1:63" x14ac:dyDescent="0.2">
      <c r="A40" s="51"/>
      <c r="B40" s="52" t="s">
        <v>47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5.23</v>
      </c>
      <c r="I40" s="53">
        <v>22.03</v>
      </c>
      <c r="J40" s="53">
        <v>0</v>
      </c>
      <c r="K40" s="53">
        <v>0</v>
      </c>
      <c r="L40" s="53">
        <v>20.98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1.9</v>
      </c>
      <c r="S40" s="53">
        <v>0.03</v>
      </c>
      <c r="T40" s="53">
        <v>0</v>
      </c>
      <c r="U40" s="53">
        <v>0</v>
      </c>
      <c r="V40" s="53">
        <v>1.17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0.53</v>
      </c>
      <c r="AC40" s="53">
        <v>0.2</v>
      </c>
      <c r="AD40" s="53">
        <v>0</v>
      </c>
      <c r="AE40" s="53">
        <v>0</v>
      </c>
      <c r="AF40" s="53">
        <v>2.56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0.2</v>
      </c>
      <c r="AM40" s="53">
        <v>0.04</v>
      </c>
      <c r="AN40" s="53">
        <v>0</v>
      </c>
      <c r="AO40" s="53">
        <v>0</v>
      </c>
      <c r="AP40" s="53">
        <v>0.28999999999999998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71.7</v>
      </c>
      <c r="AW40" s="53">
        <v>16.88</v>
      </c>
      <c r="AX40" s="53">
        <v>0.02</v>
      </c>
      <c r="AY40" s="53">
        <v>0</v>
      </c>
      <c r="AZ40" s="53">
        <v>50.04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66.52000000000001</v>
      </c>
      <c r="BG40" s="53">
        <v>11.52</v>
      </c>
      <c r="BH40" s="53">
        <v>0</v>
      </c>
      <c r="BI40" s="53">
        <v>0</v>
      </c>
      <c r="BJ40" s="53">
        <v>11.24</v>
      </c>
      <c r="BK40" s="34">
        <f t="shared" si="6"/>
        <v>283.08000000000004</v>
      </c>
    </row>
    <row r="41" spans="1:63" x14ac:dyDescent="0.2">
      <c r="A41" s="51"/>
      <c r="B41" s="52" t="s">
        <v>48</v>
      </c>
      <c r="C41" s="53">
        <v>0</v>
      </c>
      <c r="D41" s="53">
        <v>0</v>
      </c>
      <c r="E41" s="53">
        <v>1.6</v>
      </c>
      <c r="F41" s="53">
        <v>0</v>
      </c>
      <c r="G41" s="53">
        <v>0</v>
      </c>
      <c r="H41" s="53">
        <v>17.25</v>
      </c>
      <c r="I41" s="53">
        <v>893</v>
      </c>
      <c r="J41" s="53">
        <v>1.56</v>
      </c>
      <c r="K41" s="53">
        <v>0</v>
      </c>
      <c r="L41" s="53">
        <v>249.52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9.25</v>
      </c>
      <c r="S41" s="53">
        <v>79.790000000000006</v>
      </c>
      <c r="T41" s="53">
        <v>0</v>
      </c>
      <c r="U41" s="53">
        <v>0</v>
      </c>
      <c r="V41" s="53">
        <v>22.76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1.1100000000000001</v>
      </c>
      <c r="AC41" s="53">
        <v>6.99</v>
      </c>
      <c r="AD41" s="53">
        <v>0</v>
      </c>
      <c r="AE41" s="53">
        <v>0</v>
      </c>
      <c r="AF41" s="53">
        <v>6.61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0.51</v>
      </c>
      <c r="AM41" s="53">
        <v>0.44</v>
      </c>
      <c r="AN41" s="53">
        <v>0</v>
      </c>
      <c r="AO41" s="53">
        <v>0</v>
      </c>
      <c r="AP41" s="53">
        <v>1.34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39.11</v>
      </c>
      <c r="AW41" s="53">
        <v>236.04</v>
      </c>
      <c r="AX41" s="53">
        <v>2.57</v>
      </c>
      <c r="AY41" s="53">
        <v>0</v>
      </c>
      <c r="AZ41" s="53">
        <v>546.51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23.150000000000002</v>
      </c>
      <c r="BG41" s="53">
        <v>44.01</v>
      </c>
      <c r="BH41" s="53">
        <v>2.33</v>
      </c>
      <c r="BI41" s="53">
        <v>0</v>
      </c>
      <c r="BJ41" s="53">
        <v>73.23</v>
      </c>
      <c r="BK41" s="34">
        <f t="shared" si="6"/>
        <v>2258.6799999999998</v>
      </c>
    </row>
    <row r="42" spans="1:63" x14ac:dyDescent="0.2">
      <c r="A42" s="51"/>
      <c r="B42" s="52" t="s">
        <v>49</v>
      </c>
      <c r="C42" s="53">
        <v>0</v>
      </c>
      <c r="D42" s="53">
        <v>21.44</v>
      </c>
      <c r="E42" s="53">
        <v>508.97</v>
      </c>
      <c r="F42" s="53">
        <v>0</v>
      </c>
      <c r="G42" s="53">
        <v>0</v>
      </c>
      <c r="H42" s="53">
        <v>11.43</v>
      </c>
      <c r="I42" s="53">
        <v>295.74</v>
      </c>
      <c r="J42" s="53">
        <v>8.92</v>
      </c>
      <c r="K42" s="53">
        <v>0</v>
      </c>
      <c r="L42" s="53">
        <v>125.07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6.68</v>
      </c>
      <c r="S42" s="53">
        <v>158.1</v>
      </c>
      <c r="T42" s="53">
        <v>0</v>
      </c>
      <c r="U42" s="53">
        <v>0</v>
      </c>
      <c r="V42" s="53">
        <v>56.55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0.75</v>
      </c>
      <c r="AC42" s="53">
        <v>7.18</v>
      </c>
      <c r="AD42" s="53">
        <v>0</v>
      </c>
      <c r="AE42" s="53">
        <v>0</v>
      </c>
      <c r="AF42" s="53">
        <v>2.64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0.52</v>
      </c>
      <c r="AM42" s="53">
        <v>0</v>
      </c>
      <c r="AN42" s="53">
        <v>0</v>
      </c>
      <c r="AO42" s="53">
        <v>0</v>
      </c>
      <c r="AP42" s="53">
        <v>0.38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20.47</v>
      </c>
      <c r="AW42" s="53">
        <v>1396.07</v>
      </c>
      <c r="AX42" s="53">
        <v>3.09</v>
      </c>
      <c r="AY42" s="53">
        <v>0</v>
      </c>
      <c r="AZ42" s="53">
        <v>281.08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16.490000000000002</v>
      </c>
      <c r="BG42" s="53">
        <v>54.65</v>
      </c>
      <c r="BH42" s="53">
        <v>3.11</v>
      </c>
      <c r="BI42" s="53">
        <v>0</v>
      </c>
      <c r="BJ42" s="53">
        <v>51.53</v>
      </c>
      <c r="BK42" s="34">
        <f t="shared" si="6"/>
        <v>3030.86</v>
      </c>
    </row>
    <row r="43" spans="1:63" x14ac:dyDescent="0.2">
      <c r="A43" s="51"/>
      <c r="B43" s="52" t="s">
        <v>50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22.96</v>
      </c>
      <c r="I43" s="53">
        <v>116.66</v>
      </c>
      <c r="J43" s="53">
        <v>66.09</v>
      </c>
      <c r="K43" s="53">
        <v>0</v>
      </c>
      <c r="L43" s="53">
        <v>91.17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25.71</v>
      </c>
      <c r="S43" s="53">
        <v>57.87</v>
      </c>
      <c r="T43" s="53">
        <v>31.15</v>
      </c>
      <c r="U43" s="53">
        <v>0</v>
      </c>
      <c r="V43" s="53">
        <v>37.1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0.96</v>
      </c>
      <c r="AC43" s="53">
        <v>0.68</v>
      </c>
      <c r="AD43" s="53">
        <v>0</v>
      </c>
      <c r="AE43" s="53">
        <v>0</v>
      </c>
      <c r="AF43" s="53">
        <v>1.17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0.38</v>
      </c>
      <c r="AM43" s="53">
        <v>0.14000000000000001</v>
      </c>
      <c r="AN43" s="53">
        <v>0</v>
      </c>
      <c r="AO43" s="53">
        <v>0</v>
      </c>
      <c r="AP43" s="53">
        <v>1.98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116.41</v>
      </c>
      <c r="AW43" s="53">
        <v>421.66</v>
      </c>
      <c r="AX43" s="53">
        <v>0.9</v>
      </c>
      <c r="AY43" s="53">
        <v>0</v>
      </c>
      <c r="AZ43" s="53">
        <v>407.2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223.09</v>
      </c>
      <c r="BG43" s="53">
        <v>123.95</v>
      </c>
      <c r="BH43" s="53">
        <v>39.44</v>
      </c>
      <c r="BI43" s="53">
        <v>0</v>
      </c>
      <c r="BJ43" s="53">
        <v>333.81</v>
      </c>
      <c r="BK43" s="34">
        <f t="shared" si="6"/>
        <v>2120.48</v>
      </c>
    </row>
    <row r="44" spans="1:63" x14ac:dyDescent="0.2">
      <c r="A44" s="51"/>
      <c r="B44" s="52" t="s">
        <v>51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11.5</v>
      </c>
      <c r="I44" s="53">
        <v>56.31</v>
      </c>
      <c r="J44" s="53">
        <v>0</v>
      </c>
      <c r="K44" s="53">
        <v>0</v>
      </c>
      <c r="L44" s="53">
        <v>18.46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6.64</v>
      </c>
      <c r="S44" s="53">
        <v>8.66</v>
      </c>
      <c r="T44" s="53">
        <v>0</v>
      </c>
      <c r="U44" s="53">
        <v>0</v>
      </c>
      <c r="V44" s="53">
        <v>12.09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2.21</v>
      </c>
      <c r="AC44" s="53">
        <v>2.86</v>
      </c>
      <c r="AD44" s="53">
        <v>0</v>
      </c>
      <c r="AE44" s="53">
        <v>0</v>
      </c>
      <c r="AF44" s="53">
        <v>6.36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1.72</v>
      </c>
      <c r="AM44" s="53">
        <v>0.28000000000000003</v>
      </c>
      <c r="AN44" s="53">
        <v>0</v>
      </c>
      <c r="AO44" s="53">
        <v>0</v>
      </c>
      <c r="AP44" s="53">
        <v>2.62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158.11000000000001</v>
      </c>
      <c r="AW44" s="53">
        <v>376.59</v>
      </c>
      <c r="AX44" s="53">
        <v>0.05</v>
      </c>
      <c r="AY44" s="53">
        <v>0</v>
      </c>
      <c r="AZ44" s="53">
        <v>229.34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248.56</v>
      </c>
      <c r="BG44" s="53">
        <v>177.26</v>
      </c>
      <c r="BH44" s="53">
        <v>0.56000000000000005</v>
      </c>
      <c r="BI44" s="53">
        <v>0</v>
      </c>
      <c r="BJ44" s="53">
        <v>245.8</v>
      </c>
      <c r="BK44" s="34">
        <f t="shared" si="6"/>
        <v>1565.98</v>
      </c>
    </row>
    <row r="45" spans="1:63" x14ac:dyDescent="0.2">
      <c r="A45" s="51"/>
      <c r="B45" s="52" t="s">
        <v>52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15.31</v>
      </c>
      <c r="I45" s="53">
        <v>14.92</v>
      </c>
      <c r="J45" s="53">
        <v>0</v>
      </c>
      <c r="K45" s="53">
        <v>0</v>
      </c>
      <c r="L45" s="53">
        <v>55.08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5.78</v>
      </c>
      <c r="S45" s="53">
        <v>8.75</v>
      </c>
      <c r="T45" s="53">
        <v>0</v>
      </c>
      <c r="U45" s="53">
        <v>0</v>
      </c>
      <c r="V45" s="53">
        <v>6.43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0.45</v>
      </c>
      <c r="AC45" s="53">
        <v>0</v>
      </c>
      <c r="AD45" s="53">
        <v>0</v>
      </c>
      <c r="AE45" s="53">
        <v>0</v>
      </c>
      <c r="AF45" s="53">
        <v>2.41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0.25</v>
      </c>
      <c r="AM45" s="53">
        <v>0.01</v>
      </c>
      <c r="AN45" s="53">
        <v>0</v>
      </c>
      <c r="AO45" s="53">
        <v>0</v>
      </c>
      <c r="AP45" s="53">
        <v>0.43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22.34</v>
      </c>
      <c r="AW45" s="53">
        <v>65.28</v>
      </c>
      <c r="AX45" s="53">
        <v>1.02</v>
      </c>
      <c r="AY45" s="53">
        <v>0</v>
      </c>
      <c r="AZ45" s="53">
        <v>97.11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11.74</v>
      </c>
      <c r="BG45" s="53">
        <v>1.49</v>
      </c>
      <c r="BH45" s="53">
        <v>47.28</v>
      </c>
      <c r="BI45" s="53">
        <v>0</v>
      </c>
      <c r="BJ45" s="53">
        <v>19.16</v>
      </c>
      <c r="BK45" s="34">
        <f t="shared" si="6"/>
        <v>375.24000000000007</v>
      </c>
    </row>
    <row r="46" spans="1:63" x14ac:dyDescent="0.2">
      <c r="A46" s="51"/>
      <c r="B46" s="52" t="s">
        <v>53</v>
      </c>
      <c r="C46" s="53">
        <v>0</v>
      </c>
      <c r="D46" s="53">
        <v>0.5</v>
      </c>
      <c r="E46" s="53">
        <v>0</v>
      </c>
      <c r="F46" s="53">
        <v>0</v>
      </c>
      <c r="G46" s="53">
        <v>0</v>
      </c>
      <c r="H46" s="53">
        <v>4.24</v>
      </c>
      <c r="I46" s="53">
        <v>16.75</v>
      </c>
      <c r="J46" s="53">
        <v>0.02</v>
      </c>
      <c r="K46" s="53">
        <v>0</v>
      </c>
      <c r="L46" s="53">
        <v>37.07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2.1</v>
      </c>
      <c r="S46" s="53">
        <v>0.49</v>
      </c>
      <c r="T46" s="53">
        <v>7.77</v>
      </c>
      <c r="U46" s="53">
        <v>0</v>
      </c>
      <c r="V46" s="53">
        <v>2.46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0.46</v>
      </c>
      <c r="AC46" s="53">
        <v>0</v>
      </c>
      <c r="AD46" s="53">
        <v>0</v>
      </c>
      <c r="AE46" s="53">
        <v>0</v>
      </c>
      <c r="AF46" s="53">
        <v>0.7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0.14000000000000001</v>
      </c>
      <c r="AM46" s="53">
        <v>0</v>
      </c>
      <c r="AN46" s="53">
        <v>0</v>
      </c>
      <c r="AO46" s="53">
        <v>0</v>
      </c>
      <c r="AP46" s="53">
        <v>0.43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27.85</v>
      </c>
      <c r="AW46" s="53">
        <v>72.930000000000007</v>
      </c>
      <c r="AX46" s="53">
        <v>12.32</v>
      </c>
      <c r="AY46" s="53">
        <v>0</v>
      </c>
      <c r="AZ46" s="53">
        <v>169.1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36.01</v>
      </c>
      <c r="BG46" s="53">
        <v>13.79</v>
      </c>
      <c r="BH46" s="53">
        <v>5.84</v>
      </c>
      <c r="BI46" s="53">
        <v>0</v>
      </c>
      <c r="BJ46" s="53">
        <v>34.86</v>
      </c>
      <c r="BK46" s="34">
        <f t="shared" si="6"/>
        <v>445.83</v>
      </c>
    </row>
    <row r="47" spans="1:63" x14ac:dyDescent="0.2">
      <c r="A47" s="51"/>
      <c r="B47" s="52" t="s">
        <v>54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10.18</v>
      </c>
      <c r="I47" s="53">
        <v>201.51</v>
      </c>
      <c r="J47" s="53">
        <v>0.99</v>
      </c>
      <c r="K47" s="53">
        <v>0</v>
      </c>
      <c r="L47" s="53">
        <v>39.799999999999997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4.79</v>
      </c>
      <c r="S47" s="53">
        <v>13.15</v>
      </c>
      <c r="T47" s="53">
        <v>0</v>
      </c>
      <c r="U47" s="53">
        <v>0</v>
      </c>
      <c r="V47" s="53">
        <v>9.86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0.1</v>
      </c>
      <c r="AC47" s="53">
        <v>0</v>
      </c>
      <c r="AD47" s="53">
        <v>0</v>
      </c>
      <c r="AE47" s="53">
        <v>0</v>
      </c>
      <c r="AF47" s="53">
        <v>0.28000000000000003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0.02</v>
      </c>
      <c r="AM47" s="53">
        <v>1.26</v>
      </c>
      <c r="AN47" s="53">
        <v>2.5099999999999998</v>
      </c>
      <c r="AO47" s="53">
        <v>0</v>
      </c>
      <c r="AP47" s="53">
        <v>0.55000000000000004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12.15</v>
      </c>
      <c r="AW47" s="53">
        <v>76.650000000000006</v>
      </c>
      <c r="AX47" s="53">
        <v>0.99</v>
      </c>
      <c r="AY47" s="53">
        <v>0</v>
      </c>
      <c r="AZ47" s="53">
        <v>100.06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11.75</v>
      </c>
      <c r="BG47" s="53">
        <v>13.41</v>
      </c>
      <c r="BH47" s="53">
        <v>3.45</v>
      </c>
      <c r="BI47" s="53">
        <v>0</v>
      </c>
      <c r="BJ47" s="53">
        <v>29.53</v>
      </c>
      <c r="BK47" s="34">
        <f t="shared" si="6"/>
        <v>532.99</v>
      </c>
    </row>
    <row r="48" spans="1:63" x14ac:dyDescent="0.2">
      <c r="A48" s="51"/>
      <c r="B48" s="52" t="s">
        <v>55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2.72</v>
      </c>
      <c r="I48" s="53">
        <v>13.63</v>
      </c>
      <c r="J48" s="53">
        <v>0</v>
      </c>
      <c r="K48" s="53">
        <v>0</v>
      </c>
      <c r="L48" s="53">
        <v>4.12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0.37</v>
      </c>
      <c r="S48" s="53">
        <v>0</v>
      </c>
      <c r="T48" s="53">
        <v>0</v>
      </c>
      <c r="U48" s="53">
        <v>0</v>
      </c>
      <c r="V48" s="53">
        <v>0.28999999999999998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0.28000000000000003</v>
      </c>
      <c r="AC48" s="53">
        <v>2.2799999999999998</v>
      </c>
      <c r="AD48" s="53">
        <v>0</v>
      </c>
      <c r="AE48" s="53">
        <v>0</v>
      </c>
      <c r="AF48" s="53">
        <v>4.3499999999999996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0.02</v>
      </c>
      <c r="AM48" s="53">
        <v>0</v>
      </c>
      <c r="AN48" s="53">
        <v>0</v>
      </c>
      <c r="AO48" s="53">
        <v>0</v>
      </c>
      <c r="AP48" s="53">
        <v>0.06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2.66</v>
      </c>
      <c r="AW48" s="53">
        <v>7.25</v>
      </c>
      <c r="AX48" s="53">
        <v>0</v>
      </c>
      <c r="AY48" s="53">
        <v>0</v>
      </c>
      <c r="AZ48" s="53">
        <v>10.61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3.39</v>
      </c>
      <c r="BG48" s="53">
        <v>0.27</v>
      </c>
      <c r="BH48" s="53">
        <v>0.01</v>
      </c>
      <c r="BI48" s="53">
        <v>0</v>
      </c>
      <c r="BJ48" s="53">
        <v>3.25</v>
      </c>
      <c r="BK48" s="34">
        <f t="shared" si="6"/>
        <v>55.56</v>
      </c>
    </row>
    <row r="49" spans="1:63" x14ac:dyDescent="0.2">
      <c r="A49" s="51"/>
      <c r="B49" s="52" t="s">
        <v>56</v>
      </c>
      <c r="C49" s="53">
        <v>0</v>
      </c>
      <c r="D49" s="53">
        <v>13.27</v>
      </c>
      <c r="E49" s="53">
        <v>0</v>
      </c>
      <c r="F49" s="53">
        <v>0</v>
      </c>
      <c r="G49" s="53">
        <v>0</v>
      </c>
      <c r="H49" s="53">
        <v>24.5</v>
      </c>
      <c r="I49" s="53">
        <v>2346.66</v>
      </c>
      <c r="J49" s="53">
        <v>0.53</v>
      </c>
      <c r="K49" s="53">
        <v>0</v>
      </c>
      <c r="L49" s="53">
        <v>198.9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8.1300000000000008</v>
      </c>
      <c r="S49" s="53">
        <v>33.83</v>
      </c>
      <c r="T49" s="53">
        <v>11.64</v>
      </c>
      <c r="U49" s="53">
        <v>0</v>
      </c>
      <c r="V49" s="53">
        <v>21.2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0.48</v>
      </c>
      <c r="AC49" s="53">
        <v>0</v>
      </c>
      <c r="AD49" s="53">
        <v>0</v>
      </c>
      <c r="AE49" s="53">
        <v>0</v>
      </c>
      <c r="AF49" s="53">
        <v>4.04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0.63</v>
      </c>
      <c r="AM49" s="53">
        <v>0</v>
      </c>
      <c r="AN49" s="53">
        <v>0</v>
      </c>
      <c r="AO49" s="53">
        <v>0</v>
      </c>
      <c r="AP49" s="53">
        <v>1.51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23.82</v>
      </c>
      <c r="AW49" s="53">
        <v>213.79</v>
      </c>
      <c r="AX49" s="53">
        <v>0</v>
      </c>
      <c r="AY49" s="53">
        <v>0</v>
      </c>
      <c r="AZ49" s="53">
        <v>108.75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42.05</v>
      </c>
      <c r="BG49" s="53">
        <v>20</v>
      </c>
      <c r="BH49" s="53">
        <v>6.94</v>
      </c>
      <c r="BI49" s="53">
        <v>0</v>
      </c>
      <c r="BJ49" s="53">
        <v>69.27</v>
      </c>
      <c r="BK49" s="34">
        <f t="shared" si="6"/>
        <v>3149.9400000000005</v>
      </c>
    </row>
    <row r="50" spans="1:63" x14ac:dyDescent="0.2">
      <c r="A50" s="51"/>
      <c r="B50" s="52" t="s">
        <v>57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5.79</v>
      </c>
      <c r="I50" s="53">
        <v>766.47</v>
      </c>
      <c r="J50" s="53">
        <v>4.08</v>
      </c>
      <c r="K50" s="53">
        <v>0</v>
      </c>
      <c r="L50" s="53">
        <v>16.16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9.23</v>
      </c>
      <c r="S50" s="53">
        <v>5.28</v>
      </c>
      <c r="T50" s="53">
        <v>0.01</v>
      </c>
      <c r="U50" s="53">
        <v>0</v>
      </c>
      <c r="V50" s="53">
        <v>20.11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0.15</v>
      </c>
      <c r="AC50" s="53">
        <v>0</v>
      </c>
      <c r="AD50" s="53">
        <v>0</v>
      </c>
      <c r="AE50" s="53">
        <v>0</v>
      </c>
      <c r="AF50" s="53">
        <v>0.15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0.12</v>
      </c>
      <c r="AM50" s="53">
        <v>0</v>
      </c>
      <c r="AN50" s="53">
        <v>0</v>
      </c>
      <c r="AO50" s="53">
        <v>0</v>
      </c>
      <c r="AP50" s="53">
        <v>1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65.97</v>
      </c>
      <c r="AW50" s="53">
        <v>105.61</v>
      </c>
      <c r="AX50" s="53">
        <v>0</v>
      </c>
      <c r="AY50" s="53">
        <v>0</v>
      </c>
      <c r="AZ50" s="53">
        <v>203.43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167.97</v>
      </c>
      <c r="BG50" s="53">
        <v>56.89</v>
      </c>
      <c r="BH50" s="53">
        <v>10.92</v>
      </c>
      <c r="BI50" s="53">
        <v>0</v>
      </c>
      <c r="BJ50" s="53">
        <v>245.52</v>
      </c>
      <c r="BK50" s="34">
        <f t="shared" si="6"/>
        <v>1684.8600000000001</v>
      </c>
    </row>
    <row r="51" spans="1:63" x14ac:dyDescent="0.2">
      <c r="A51" s="51"/>
      <c r="B51" s="52" t="s">
        <v>58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0</v>
      </c>
      <c r="AR51" s="53">
        <v>0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34">
        <f t="shared" si="6"/>
        <v>0</v>
      </c>
    </row>
    <row r="52" spans="1:63" x14ac:dyDescent="0.2">
      <c r="A52" s="51"/>
      <c r="B52" s="52" t="s">
        <v>59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53">
        <v>0</v>
      </c>
      <c r="AT52" s="53">
        <v>0</v>
      </c>
      <c r="AU52" s="53">
        <v>0</v>
      </c>
      <c r="AV52" s="53">
        <v>0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0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34">
        <f t="shared" si="6"/>
        <v>0</v>
      </c>
    </row>
    <row r="53" spans="1:63" x14ac:dyDescent="0.2">
      <c r="A53" s="51"/>
      <c r="B53" s="52" t="s">
        <v>60</v>
      </c>
      <c r="C53" s="53">
        <v>0</v>
      </c>
      <c r="D53" s="53">
        <v>9.66</v>
      </c>
      <c r="E53" s="53">
        <v>0</v>
      </c>
      <c r="F53" s="53">
        <v>0</v>
      </c>
      <c r="G53" s="53">
        <v>0</v>
      </c>
      <c r="H53" s="53">
        <v>0.41</v>
      </c>
      <c r="I53" s="53">
        <v>79.98</v>
      </c>
      <c r="J53" s="53">
        <v>0</v>
      </c>
      <c r="K53" s="53">
        <v>0</v>
      </c>
      <c r="L53" s="53">
        <v>7.46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0.55000000000000004</v>
      </c>
      <c r="S53" s="53">
        <v>0.91</v>
      </c>
      <c r="T53" s="53">
        <v>0.5</v>
      </c>
      <c r="U53" s="53">
        <v>0</v>
      </c>
      <c r="V53" s="53">
        <v>6.25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0.16</v>
      </c>
      <c r="AC53" s="53">
        <v>0</v>
      </c>
      <c r="AD53" s="53">
        <v>0</v>
      </c>
      <c r="AE53" s="53">
        <v>0</v>
      </c>
      <c r="AF53" s="53">
        <v>0.22</v>
      </c>
      <c r="AG53" s="53">
        <v>0</v>
      </c>
      <c r="AH53" s="53">
        <v>0</v>
      </c>
      <c r="AI53" s="53">
        <v>0</v>
      </c>
      <c r="AJ53" s="53">
        <v>0</v>
      </c>
      <c r="AK53" s="53">
        <v>0</v>
      </c>
      <c r="AL53" s="53">
        <v>0.04</v>
      </c>
      <c r="AM53" s="53">
        <v>0.05</v>
      </c>
      <c r="AN53" s="53">
        <v>0</v>
      </c>
      <c r="AO53" s="53">
        <v>0</v>
      </c>
      <c r="AP53" s="53">
        <v>0.16</v>
      </c>
      <c r="AQ53" s="53">
        <v>0</v>
      </c>
      <c r="AR53" s="53">
        <v>0</v>
      </c>
      <c r="AS53" s="53">
        <v>0</v>
      </c>
      <c r="AT53" s="53">
        <v>0</v>
      </c>
      <c r="AU53" s="53">
        <v>0</v>
      </c>
      <c r="AV53" s="53">
        <v>1.88</v>
      </c>
      <c r="AW53" s="53">
        <v>5.2</v>
      </c>
      <c r="AX53" s="53">
        <v>0</v>
      </c>
      <c r="AY53" s="53">
        <v>0</v>
      </c>
      <c r="AZ53" s="53">
        <v>11.87</v>
      </c>
      <c r="BA53" s="53">
        <v>0</v>
      </c>
      <c r="BB53" s="53">
        <v>0</v>
      </c>
      <c r="BC53" s="53">
        <v>0</v>
      </c>
      <c r="BD53" s="53">
        <v>0</v>
      </c>
      <c r="BE53" s="53">
        <v>0</v>
      </c>
      <c r="BF53" s="53">
        <v>6.73</v>
      </c>
      <c r="BG53" s="53">
        <v>3.51</v>
      </c>
      <c r="BH53" s="53">
        <v>0.7</v>
      </c>
      <c r="BI53" s="53">
        <v>0</v>
      </c>
      <c r="BJ53" s="53">
        <v>14.4</v>
      </c>
      <c r="BK53" s="34">
        <f t="shared" si="6"/>
        <v>150.63999999999999</v>
      </c>
    </row>
    <row r="54" spans="1:63" ht="13.5" thickBot="1" x14ac:dyDescent="0.25">
      <c r="A54" s="51"/>
      <c r="B54" s="52" t="s">
        <v>61</v>
      </c>
      <c r="C54" s="53">
        <v>0</v>
      </c>
      <c r="D54" s="53">
        <v>1.36</v>
      </c>
      <c r="E54" s="53">
        <v>0</v>
      </c>
      <c r="F54" s="53">
        <v>0</v>
      </c>
      <c r="G54" s="53">
        <v>0</v>
      </c>
      <c r="H54" s="53">
        <v>0.64</v>
      </c>
      <c r="I54" s="53">
        <v>10.76</v>
      </c>
      <c r="J54" s="53">
        <v>0</v>
      </c>
      <c r="K54" s="53">
        <v>0</v>
      </c>
      <c r="L54" s="53">
        <v>1.79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0.56999999999999995</v>
      </c>
      <c r="S54" s="53">
        <v>6.01</v>
      </c>
      <c r="T54" s="53">
        <v>0.34</v>
      </c>
      <c r="U54" s="53">
        <v>0</v>
      </c>
      <c r="V54" s="53">
        <v>2.09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7.0000000000000007E-2</v>
      </c>
      <c r="AC54" s="53">
        <v>0.2</v>
      </c>
      <c r="AD54" s="53">
        <v>0</v>
      </c>
      <c r="AE54" s="53">
        <v>0</v>
      </c>
      <c r="AF54" s="53">
        <v>0.15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0.16</v>
      </c>
      <c r="AM54" s="53">
        <v>0.03</v>
      </c>
      <c r="AN54" s="53">
        <v>1.7</v>
      </c>
      <c r="AO54" s="53">
        <v>0</v>
      </c>
      <c r="AP54" s="53">
        <v>0.83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1.58</v>
      </c>
      <c r="AW54" s="53">
        <v>3.73</v>
      </c>
      <c r="AX54" s="53">
        <v>0</v>
      </c>
      <c r="AY54" s="53">
        <v>0</v>
      </c>
      <c r="AZ54" s="53">
        <v>6.49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2.6</v>
      </c>
      <c r="BG54" s="53">
        <v>1.54</v>
      </c>
      <c r="BH54" s="53">
        <v>1.32</v>
      </c>
      <c r="BI54" s="53">
        <v>0</v>
      </c>
      <c r="BJ54" s="53">
        <v>10.220000000000001</v>
      </c>
      <c r="BK54" s="34">
        <f t="shared" si="6"/>
        <v>54.18</v>
      </c>
    </row>
    <row r="55" spans="1:63" ht="13.5" thickBot="1" x14ac:dyDescent="0.25">
      <c r="A55" s="37"/>
      <c r="B55" s="38" t="s">
        <v>62</v>
      </c>
      <c r="C55" s="39">
        <f t="shared" ref="C55:BK55" si="7">SUM(C37:C54)</f>
        <v>0</v>
      </c>
      <c r="D55" s="39">
        <f t="shared" si="7"/>
        <v>46.230000000000004</v>
      </c>
      <c r="E55" s="39">
        <f t="shared" si="7"/>
        <v>510.57000000000005</v>
      </c>
      <c r="F55" s="39">
        <f t="shared" si="7"/>
        <v>0</v>
      </c>
      <c r="G55" s="39">
        <f t="shared" si="7"/>
        <v>0</v>
      </c>
      <c r="H55" s="39">
        <f t="shared" si="7"/>
        <v>297.66000000000008</v>
      </c>
      <c r="I55" s="39">
        <f t="shared" si="7"/>
        <v>4845.07</v>
      </c>
      <c r="J55" s="39">
        <f t="shared" si="7"/>
        <v>82.19</v>
      </c>
      <c r="K55" s="39">
        <f t="shared" si="7"/>
        <v>0</v>
      </c>
      <c r="L55" s="39">
        <f t="shared" si="7"/>
        <v>894.78000000000009</v>
      </c>
      <c r="M55" s="39">
        <f t="shared" si="7"/>
        <v>0</v>
      </c>
      <c r="N55" s="39">
        <f t="shared" si="7"/>
        <v>0</v>
      </c>
      <c r="O55" s="39">
        <f t="shared" si="7"/>
        <v>0</v>
      </c>
      <c r="P55" s="39">
        <f t="shared" si="7"/>
        <v>0</v>
      </c>
      <c r="Q55" s="39">
        <f t="shared" si="7"/>
        <v>0</v>
      </c>
      <c r="R55" s="39">
        <f t="shared" si="7"/>
        <v>328.28000000000003</v>
      </c>
      <c r="S55" s="39">
        <f t="shared" si="7"/>
        <v>372.88</v>
      </c>
      <c r="T55" s="39">
        <f t="shared" si="7"/>
        <v>51.410000000000004</v>
      </c>
      <c r="U55" s="39">
        <f t="shared" si="7"/>
        <v>0</v>
      </c>
      <c r="V55" s="39">
        <f t="shared" si="7"/>
        <v>217.47</v>
      </c>
      <c r="W55" s="39">
        <f t="shared" si="7"/>
        <v>0</v>
      </c>
      <c r="X55" s="39">
        <f t="shared" si="7"/>
        <v>0</v>
      </c>
      <c r="Y55" s="39">
        <f t="shared" si="7"/>
        <v>0</v>
      </c>
      <c r="Z55" s="39">
        <f t="shared" si="7"/>
        <v>0</v>
      </c>
      <c r="AA55" s="39">
        <f t="shared" si="7"/>
        <v>0</v>
      </c>
      <c r="AB55" s="39">
        <f t="shared" si="7"/>
        <v>85.739999999999981</v>
      </c>
      <c r="AC55" s="39">
        <f t="shared" si="7"/>
        <v>20.39</v>
      </c>
      <c r="AD55" s="39">
        <f t="shared" si="7"/>
        <v>0</v>
      </c>
      <c r="AE55" s="39">
        <f t="shared" si="7"/>
        <v>0</v>
      </c>
      <c r="AF55" s="39">
        <f t="shared" si="7"/>
        <v>35.669999999999995</v>
      </c>
      <c r="AG55" s="39">
        <f t="shared" si="7"/>
        <v>0</v>
      </c>
      <c r="AH55" s="39">
        <f t="shared" si="7"/>
        <v>0</v>
      </c>
      <c r="AI55" s="39">
        <f t="shared" si="7"/>
        <v>0</v>
      </c>
      <c r="AJ55" s="39">
        <f t="shared" si="7"/>
        <v>0</v>
      </c>
      <c r="AK55" s="39">
        <f t="shared" si="7"/>
        <v>0</v>
      </c>
      <c r="AL55" s="39">
        <f t="shared" si="7"/>
        <v>670.9</v>
      </c>
      <c r="AM55" s="39">
        <f t="shared" si="7"/>
        <v>2.2499999999999996</v>
      </c>
      <c r="AN55" s="39">
        <f t="shared" si="7"/>
        <v>4.21</v>
      </c>
      <c r="AO55" s="39">
        <f t="shared" si="7"/>
        <v>0</v>
      </c>
      <c r="AP55" s="39">
        <f t="shared" si="7"/>
        <v>12.55</v>
      </c>
      <c r="AQ55" s="39">
        <f t="shared" si="7"/>
        <v>0</v>
      </c>
      <c r="AR55" s="39">
        <f t="shared" si="7"/>
        <v>0</v>
      </c>
      <c r="AS55" s="39">
        <f t="shared" si="7"/>
        <v>0</v>
      </c>
      <c r="AT55" s="39">
        <f t="shared" si="7"/>
        <v>0</v>
      </c>
      <c r="AU55" s="39">
        <f t="shared" si="7"/>
        <v>0</v>
      </c>
      <c r="AV55" s="39">
        <f t="shared" si="7"/>
        <v>4800.2599999999993</v>
      </c>
      <c r="AW55" s="39">
        <f t="shared" si="7"/>
        <v>2998.96</v>
      </c>
      <c r="AX55" s="39">
        <f t="shared" si="7"/>
        <v>20.959999999999997</v>
      </c>
      <c r="AY55" s="39">
        <f t="shared" si="7"/>
        <v>0</v>
      </c>
      <c r="AZ55" s="39">
        <f t="shared" si="7"/>
        <v>2502.6699999999996</v>
      </c>
      <c r="BA55" s="39">
        <f t="shared" si="7"/>
        <v>0</v>
      </c>
      <c r="BB55" s="39">
        <f t="shared" si="7"/>
        <v>0</v>
      </c>
      <c r="BC55" s="39">
        <f t="shared" si="7"/>
        <v>0</v>
      </c>
      <c r="BD55" s="39">
        <f t="shared" si="7"/>
        <v>0</v>
      </c>
      <c r="BE55" s="39">
        <f t="shared" si="7"/>
        <v>0</v>
      </c>
      <c r="BF55" s="39">
        <f t="shared" si="7"/>
        <v>7767.0500000000011</v>
      </c>
      <c r="BG55" s="39">
        <f t="shared" si="7"/>
        <v>524.35</v>
      </c>
      <c r="BH55" s="39">
        <f t="shared" si="7"/>
        <v>121.91000000000001</v>
      </c>
      <c r="BI55" s="39">
        <f t="shared" si="7"/>
        <v>0</v>
      </c>
      <c r="BJ55" s="39">
        <f t="shared" si="7"/>
        <v>1433.94</v>
      </c>
      <c r="BK55" s="46">
        <f t="shared" si="7"/>
        <v>28648.350000000006</v>
      </c>
    </row>
    <row r="56" spans="1:63" ht="13.5" thickBot="1" x14ac:dyDescent="0.25">
      <c r="A56" s="54"/>
      <c r="B56" s="55" t="s">
        <v>63</v>
      </c>
      <c r="C56" s="56">
        <f t="shared" ref="C56:BK56" si="8">C55+C35+C33+C31+C20+C16</f>
        <v>0</v>
      </c>
      <c r="D56" s="56">
        <f t="shared" si="8"/>
        <v>2490.5700000000002</v>
      </c>
      <c r="E56" s="56">
        <f t="shared" si="8"/>
        <v>1463.5900000000001</v>
      </c>
      <c r="F56" s="56">
        <f t="shared" si="8"/>
        <v>0</v>
      </c>
      <c r="G56" s="56">
        <f t="shared" si="8"/>
        <v>0</v>
      </c>
      <c r="H56" s="56">
        <f t="shared" si="8"/>
        <v>438.22000000000008</v>
      </c>
      <c r="I56" s="56">
        <f t="shared" si="8"/>
        <v>31861.649999999998</v>
      </c>
      <c r="J56" s="56">
        <f t="shared" si="8"/>
        <v>2880.89</v>
      </c>
      <c r="K56" s="56">
        <f t="shared" si="8"/>
        <v>0</v>
      </c>
      <c r="L56" s="56">
        <f t="shared" si="8"/>
        <v>2179.0700000000002</v>
      </c>
      <c r="M56" s="56">
        <f t="shared" si="8"/>
        <v>0</v>
      </c>
      <c r="N56" s="56">
        <f t="shared" si="8"/>
        <v>0</v>
      </c>
      <c r="O56" s="56">
        <f t="shared" si="8"/>
        <v>0</v>
      </c>
      <c r="P56" s="56">
        <f t="shared" si="8"/>
        <v>0</v>
      </c>
      <c r="Q56" s="56">
        <f t="shared" si="8"/>
        <v>0</v>
      </c>
      <c r="R56" s="56">
        <f t="shared" si="8"/>
        <v>388.09000000000003</v>
      </c>
      <c r="S56" s="56">
        <f t="shared" si="8"/>
        <v>2974.5600000000004</v>
      </c>
      <c r="T56" s="56">
        <f t="shared" si="8"/>
        <v>306.56</v>
      </c>
      <c r="U56" s="56">
        <f t="shared" si="8"/>
        <v>0</v>
      </c>
      <c r="V56" s="56">
        <f t="shared" si="8"/>
        <v>400.46000000000004</v>
      </c>
      <c r="W56" s="56">
        <f t="shared" si="8"/>
        <v>0</v>
      </c>
      <c r="X56" s="56">
        <f t="shared" si="8"/>
        <v>0</v>
      </c>
      <c r="Y56" s="56">
        <f t="shared" si="8"/>
        <v>0</v>
      </c>
      <c r="Z56" s="56">
        <f t="shared" si="8"/>
        <v>0</v>
      </c>
      <c r="AA56" s="56">
        <f t="shared" si="8"/>
        <v>0</v>
      </c>
      <c r="AB56" s="56">
        <f t="shared" si="8"/>
        <v>88.919999999999987</v>
      </c>
      <c r="AC56" s="56">
        <f t="shared" si="8"/>
        <v>35.71</v>
      </c>
      <c r="AD56" s="56">
        <f t="shared" si="8"/>
        <v>1.47</v>
      </c>
      <c r="AE56" s="56">
        <f t="shared" si="8"/>
        <v>0</v>
      </c>
      <c r="AF56" s="56">
        <f t="shared" si="8"/>
        <v>62.629999999999995</v>
      </c>
      <c r="AG56" s="56">
        <f t="shared" si="8"/>
        <v>0</v>
      </c>
      <c r="AH56" s="56">
        <f t="shared" si="8"/>
        <v>0</v>
      </c>
      <c r="AI56" s="56">
        <f t="shared" si="8"/>
        <v>0</v>
      </c>
      <c r="AJ56" s="56">
        <f t="shared" si="8"/>
        <v>0</v>
      </c>
      <c r="AK56" s="56">
        <f t="shared" si="8"/>
        <v>0</v>
      </c>
      <c r="AL56" s="56">
        <f t="shared" si="8"/>
        <v>672.69999999999993</v>
      </c>
      <c r="AM56" s="56">
        <f t="shared" si="8"/>
        <v>4.5199999999999996</v>
      </c>
      <c r="AN56" s="56">
        <f t="shared" si="8"/>
        <v>5.17</v>
      </c>
      <c r="AO56" s="56">
        <f t="shared" si="8"/>
        <v>0</v>
      </c>
      <c r="AP56" s="56">
        <f t="shared" si="8"/>
        <v>20.47</v>
      </c>
      <c r="AQ56" s="56">
        <f t="shared" si="8"/>
        <v>0</v>
      </c>
      <c r="AR56" s="56">
        <f t="shared" si="8"/>
        <v>428.65999999999997</v>
      </c>
      <c r="AS56" s="56">
        <f t="shared" si="8"/>
        <v>0</v>
      </c>
      <c r="AT56" s="56">
        <f t="shared" si="8"/>
        <v>0</v>
      </c>
      <c r="AU56" s="56">
        <f t="shared" si="8"/>
        <v>0</v>
      </c>
      <c r="AV56" s="56">
        <f t="shared" si="8"/>
        <v>4940.8599999999997</v>
      </c>
      <c r="AW56" s="56">
        <f t="shared" si="8"/>
        <v>8063.9500000000007</v>
      </c>
      <c r="AX56" s="56">
        <f t="shared" si="8"/>
        <v>93.01</v>
      </c>
      <c r="AY56" s="56">
        <f t="shared" si="8"/>
        <v>0</v>
      </c>
      <c r="AZ56" s="56">
        <f t="shared" si="8"/>
        <v>4056.5299999999993</v>
      </c>
      <c r="BA56" s="56">
        <f t="shared" si="8"/>
        <v>0</v>
      </c>
      <c r="BB56" s="56">
        <f t="shared" si="8"/>
        <v>0</v>
      </c>
      <c r="BC56" s="56">
        <f t="shared" si="8"/>
        <v>0</v>
      </c>
      <c r="BD56" s="56">
        <f t="shared" si="8"/>
        <v>0</v>
      </c>
      <c r="BE56" s="56">
        <f t="shared" si="8"/>
        <v>0</v>
      </c>
      <c r="BF56" s="56">
        <f t="shared" si="8"/>
        <v>7970.8600000000015</v>
      </c>
      <c r="BG56" s="56">
        <f t="shared" si="8"/>
        <v>878.94</v>
      </c>
      <c r="BH56" s="56">
        <f t="shared" si="8"/>
        <v>173.14000000000001</v>
      </c>
      <c r="BI56" s="56">
        <f t="shared" si="8"/>
        <v>0</v>
      </c>
      <c r="BJ56" s="56">
        <f t="shared" si="8"/>
        <v>1810.16</v>
      </c>
      <c r="BK56" s="56">
        <f t="shared" si="8"/>
        <v>74691.359999999986</v>
      </c>
    </row>
    <row r="57" spans="1:63" x14ac:dyDescent="0.2">
      <c r="A57" s="57"/>
      <c r="B57" s="58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3"/>
    </row>
    <row r="58" spans="1:63" x14ac:dyDescent="0.2">
      <c r="A58" s="27" t="s">
        <v>64</v>
      </c>
      <c r="B58" s="59" t="s">
        <v>65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1"/>
    </row>
    <row r="59" spans="1:63" x14ac:dyDescent="0.2">
      <c r="A59" s="27" t="s">
        <v>13</v>
      </c>
      <c r="B59" s="28" t="s">
        <v>66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1"/>
    </row>
    <row r="60" spans="1:63" x14ac:dyDescent="0.2">
      <c r="A60" s="31"/>
      <c r="B60" s="32" t="s">
        <v>67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93.34</v>
      </c>
      <c r="I60" s="33">
        <v>7.15</v>
      </c>
      <c r="J60" s="33">
        <v>0</v>
      </c>
      <c r="K60" s="33">
        <v>0</v>
      </c>
      <c r="L60" s="33">
        <v>26.14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90.56</v>
      </c>
      <c r="S60" s="33">
        <v>4.2699999999999996</v>
      </c>
      <c r="T60" s="33">
        <v>0.03</v>
      </c>
      <c r="U60" s="33">
        <v>0</v>
      </c>
      <c r="V60" s="33">
        <v>13.03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13.15</v>
      </c>
      <c r="AC60" s="33">
        <v>2.37</v>
      </c>
      <c r="AD60" s="33">
        <v>0</v>
      </c>
      <c r="AE60" s="33">
        <v>0</v>
      </c>
      <c r="AF60" s="33">
        <v>4.92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13.64</v>
      </c>
      <c r="AM60" s="33">
        <v>0.55000000000000004</v>
      </c>
      <c r="AN60" s="33">
        <v>0</v>
      </c>
      <c r="AO60" s="33">
        <v>0</v>
      </c>
      <c r="AP60" s="33">
        <v>2.72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718.87</v>
      </c>
      <c r="AW60" s="33">
        <v>46.95</v>
      </c>
      <c r="AX60" s="33">
        <v>0.32</v>
      </c>
      <c r="AY60" s="33">
        <v>0</v>
      </c>
      <c r="AZ60" s="33">
        <v>186.35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1340.8700000000001</v>
      </c>
      <c r="BG60" s="33">
        <v>96.59</v>
      </c>
      <c r="BH60" s="33">
        <v>0</v>
      </c>
      <c r="BI60" s="33">
        <v>0</v>
      </c>
      <c r="BJ60" s="33">
        <v>201.87</v>
      </c>
      <c r="BK60" s="34">
        <f>SUM(C60:BJ60)</f>
        <v>2863.69</v>
      </c>
    </row>
    <row r="61" spans="1:63" ht="13.5" thickBot="1" x14ac:dyDescent="0.25">
      <c r="A61" s="31"/>
      <c r="B61" s="32" t="s">
        <v>68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0.19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7.0000000000000007E-2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1516.33</v>
      </c>
      <c r="AW61" s="33">
        <v>20.81</v>
      </c>
      <c r="AX61" s="33">
        <v>0.02</v>
      </c>
      <c r="AY61" s="33">
        <v>0</v>
      </c>
      <c r="AZ61" s="33">
        <v>0.6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818.93</v>
      </c>
      <c r="BG61" s="33">
        <v>9.8699999999999992</v>
      </c>
      <c r="BH61" s="33">
        <v>0</v>
      </c>
      <c r="BI61" s="33">
        <v>0</v>
      </c>
      <c r="BJ61" s="33">
        <v>0.17</v>
      </c>
      <c r="BK61" s="34">
        <f>SUM(C61:BJ61)</f>
        <v>2366.9899999999998</v>
      </c>
    </row>
    <row r="62" spans="1:63" ht="13.5" thickBot="1" x14ac:dyDescent="0.25">
      <c r="A62" s="37"/>
      <c r="B62" s="38" t="s">
        <v>18</v>
      </c>
      <c r="C62" s="39">
        <f t="shared" ref="C62:BK62" si="9">SUM(C60:C61)</f>
        <v>0</v>
      </c>
      <c r="D62" s="39">
        <f t="shared" si="9"/>
        <v>0</v>
      </c>
      <c r="E62" s="39">
        <f t="shared" si="9"/>
        <v>0</v>
      </c>
      <c r="F62" s="39">
        <f t="shared" si="9"/>
        <v>0</v>
      </c>
      <c r="G62" s="39">
        <f t="shared" si="9"/>
        <v>0</v>
      </c>
      <c r="H62" s="39">
        <f t="shared" si="9"/>
        <v>93.34</v>
      </c>
      <c r="I62" s="39">
        <f t="shared" si="9"/>
        <v>7.15</v>
      </c>
      <c r="J62" s="39">
        <f t="shared" si="9"/>
        <v>0</v>
      </c>
      <c r="K62" s="39">
        <f t="shared" si="9"/>
        <v>0</v>
      </c>
      <c r="L62" s="39">
        <f t="shared" si="9"/>
        <v>26.14</v>
      </c>
      <c r="M62" s="39">
        <f t="shared" si="9"/>
        <v>0</v>
      </c>
      <c r="N62" s="39">
        <f t="shared" si="9"/>
        <v>0</v>
      </c>
      <c r="O62" s="39">
        <f t="shared" si="9"/>
        <v>0</v>
      </c>
      <c r="P62" s="39">
        <f t="shared" si="9"/>
        <v>0</v>
      </c>
      <c r="Q62" s="39">
        <f t="shared" si="9"/>
        <v>0</v>
      </c>
      <c r="R62" s="39">
        <f t="shared" si="9"/>
        <v>90.56</v>
      </c>
      <c r="S62" s="39">
        <f t="shared" si="9"/>
        <v>4.2699999999999996</v>
      </c>
      <c r="T62" s="39">
        <f t="shared" si="9"/>
        <v>0.03</v>
      </c>
      <c r="U62" s="39">
        <f t="shared" si="9"/>
        <v>0</v>
      </c>
      <c r="V62" s="39">
        <f t="shared" si="9"/>
        <v>13.03</v>
      </c>
      <c r="W62" s="39">
        <f t="shared" si="9"/>
        <v>0</v>
      </c>
      <c r="X62" s="39">
        <f t="shared" si="9"/>
        <v>0</v>
      </c>
      <c r="Y62" s="39">
        <f t="shared" si="9"/>
        <v>0</v>
      </c>
      <c r="Z62" s="39">
        <f t="shared" si="9"/>
        <v>0</v>
      </c>
      <c r="AA62" s="39">
        <f t="shared" si="9"/>
        <v>0</v>
      </c>
      <c r="AB62" s="39">
        <f t="shared" si="9"/>
        <v>13.34</v>
      </c>
      <c r="AC62" s="39">
        <f t="shared" si="9"/>
        <v>2.37</v>
      </c>
      <c r="AD62" s="39">
        <f t="shared" si="9"/>
        <v>0</v>
      </c>
      <c r="AE62" s="39">
        <f t="shared" si="9"/>
        <v>0</v>
      </c>
      <c r="AF62" s="39">
        <f t="shared" si="9"/>
        <v>4.92</v>
      </c>
      <c r="AG62" s="39">
        <f t="shared" si="9"/>
        <v>0</v>
      </c>
      <c r="AH62" s="39">
        <f t="shared" si="9"/>
        <v>0</v>
      </c>
      <c r="AI62" s="39">
        <f t="shared" si="9"/>
        <v>0</v>
      </c>
      <c r="AJ62" s="39">
        <f t="shared" si="9"/>
        <v>0</v>
      </c>
      <c r="AK62" s="39">
        <f t="shared" si="9"/>
        <v>0</v>
      </c>
      <c r="AL62" s="39">
        <f t="shared" si="9"/>
        <v>13.71</v>
      </c>
      <c r="AM62" s="39">
        <f t="shared" si="9"/>
        <v>0.55000000000000004</v>
      </c>
      <c r="AN62" s="39">
        <f t="shared" si="9"/>
        <v>0</v>
      </c>
      <c r="AO62" s="39">
        <f t="shared" si="9"/>
        <v>0</v>
      </c>
      <c r="AP62" s="39">
        <f t="shared" si="9"/>
        <v>2.72</v>
      </c>
      <c r="AQ62" s="39">
        <f t="shared" si="9"/>
        <v>0</v>
      </c>
      <c r="AR62" s="39">
        <f t="shared" si="9"/>
        <v>0</v>
      </c>
      <c r="AS62" s="39">
        <f t="shared" si="9"/>
        <v>0</v>
      </c>
      <c r="AT62" s="39">
        <f t="shared" si="9"/>
        <v>0</v>
      </c>
      <c r="AU62" s="39">
        <f t="shared" si="9"/>
        <v>0</v>
      </c>
      <c r="AV62" s="39">
        <f t="shared" si="9"/>
        <v>2235.1999999999998</v>
      </c>
      <c r="AW62" s="39">
        <f t="shared" si="9"/>
        <v>67.760000000000005</v>
      </c>
      <c r="AX62" s="39">
        <f t="shared" si="9"/>
        <v>0.34</v>
      </c>
      <c r="AY62" s="39">
        <f t="shared" si="9"/>
        <v>0</v>
      </c>
      <c r="AZ62" s="39">
        <f t="shared" si="9"/>
        <v>186.95</v>
      </c>
      <c r="BA62" s="39">
        <f t="shared" si="9"/>
        <v>0</v>
      </c>
      <c r="BB62" s="39">
        <f t="shared" si="9"/>
        <v>0</v>
      </c>
      <c r="BC62" s="39">
        <f t="shared" si="9"/>
        <v>0</v>
      </c>
      <c r="BD62" s="39">
        <f t="shared" si="9"/>
        <v>0</v>
      </c>
      <c r="BE62" s="39">
        <f t="shared" si="9"/>
        <v>0</v>
      </c>
      <c r="BF62" s="39">
        <f t="shared" si="9"/>
        <v>2159.8000000000002</v>
      </c>
      <c r="BG62" s="39">
        <f t="shared" si="9"/>
        <v>106.46000000000001</v>
      </c>
      <c r="BH62" s="39">
        <f t="shared" si="9"/>
        <v>0</v>
      </c>
      <c r="BI62" s="39">
        <f t="shared" si="9"/>
        <v>0</v>
      </c>
      <c r="BJ62" s="39">
        <f t="shared" si="9"/>
        <v>202.04</v>
      </c>
      <c r="BK62" s="39">
        <f t="shared" si="9"/>
        <v>5230.68</v>
      </c>
    </row>
    <row r="63" spans="1:63" x14ac:dyDescent="0.2">
      <c r="A63" s="40" t="s">
        <v>19</v>
      </c>
      <c r="B63" s="41" t="s">
        <v>69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3"/>
    </row>
    <row r="64" spans="1:63" x14ac:dyDescent="0.2">
      <c r="A64" s="31"/>
      <c r="B64" s="32" t="s">
        <v>70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178.51</v>
      </c>
      <c r="I64" s="33">
        <v>165.14</v>
      </c>
      <c r="J64" s="33">
        <v>0</v>
      </c>
      <c r="K64" s="33">
        <v>0</v>
      </c>
      <c r="L64" s="33">
        <v>184.91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113.53</v>
      </c>
      <c r="S64" s="33">
        <v>116.39</v>
      </c>
      <c r="T64" s="33">
        <v>0.68</v>
      </c>
      <c r="U64" s="33">
        <v>0</v>
      </c>
      <c r="V64" s="33">
        <v>113.47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59.89</v>
      </c>
      <c r="AC64" s="33">
        <v>5.56</v>
      </c>
      <c r="AD64" s="33">
        <v>0</v>
      </c>
      <c r="AE64" s="33">
        <v>0</v>
      </c>
      <c r="AF64" s="33">
        <v>65.709999999999994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56.39</v>
      </c>
      <c r="AM64" s="33">
        <v>3.97</v>
      </c>
      <c r="AN64" s="33">
        <v>0</v>
      </c>
      <c r="AO64" s="33">
        <v>0</v>
      </c>
      <c r="AP64" s="33">
        <v>54.94</v>
      </c>
      <c r="AQ64" s="33">
        <v>0</v>
      </c>
      <c r="AR64" s="33">
        <v>0.01</v>
      </c>
      <c r="AS64" s="33">
        <v>0.01</v>
      </c>
      <c r="AT64" s="33">
        <v>0</v>
      </c>
      <c r="AU64" s="33">
        <v>0</v>
      </c>
      <c r="AV64" s="33">
        <v>2456.83</v>
      </c>
      <c r="AW64" s="33">
        <v>383.05</v>
      </c>
      <c r="AX64" s="33">
        <v>1.17</v>
      </c>
      <c r="AY64" s="33">
        <v>0</v>
      </c>
      <c r="AZ64" s="33">
        <v>2199.5100000000002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2373.8200000000002</v>
      </c>
      <c r="BG64" s="33">
        <v>186.02</v>
      </c>
      <c r="BH64" s="33">
        <v>0.67</v>
      </c>
      <c r="BI64" s="33">
        <v>0</v>
      </c>
      <c r="BJ64" s="33">
        <v>1837.04</v>
      </c>
      <c r="BK64" s="34">
        <f t="shared" ref="BK64:BK87" si="10">SUM(C64:BJ64)</f>
        <v>10557.220000000001</v>
      </c>
    </row>
    <row r="65" spans="1:63" x14ac:dyDescent="0.2">
      <c r="A65" s="31"/>
      <c r="B65" s="32" t="s">
        <v>71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689.79</v>
      </c>
      <c r="I65" s="33">
        <v>1167.31</v>
      </c>
      <c r="J65" s="33">
        <v>4.51</v>
      </c>
      <c r="K65" s="33">
        <v>0</v>
      </c>
      <c r="L65" s="33">
        <v>980.32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435.66</v>
      </c>
      <c r="S65" s="33">
        <v>156.32</v>
      </c>
      <c r="T65" s="33">
        <v>0</v>
      </c>
      <c r="U65" s="33">
        <v>0</v>
      </c>
      <c r="V65" s="33">
        <v>197.74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114.7</v>
      </c>
      <c r="AC65" s="33">
        <v>33.51</v>
      </c>
      <c r="AD65" s="33">
        <v>0</v>
      </c>
      <c r="AE65" s="33">
        <v>0</v>
      </c>
      <c r="AF65" s="33">
        <v>269.29000000000002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100.25</v>
      </c>
      <c r="AM65" s="33">
        <v>16.32</v>
      </c>
      <c r="AN65" s="33">
        <v>0</v>
      </c>
      <c r="AO65" s="33">
        <v>0</v>
      </c>
      <c r="AP65" s="33">
        <v>85.53</v>
      </c>
      <c r="AQ65" s="33">
        <v>0</v>
      </c>
      <c r="AR65" s="33">
        <v>0.12</v>
      </c>
      <c r="AS65" s="33">
        <v>0.34</v>
      </c>
      <c r="AT65" s="33">
        <v>0</v>
      </c>
      <c r="AU65" s="33">
        <v>0</v>
      </c>
      <c r="AV65" s="33">
        <v>6375.06</v>
      </c>
      <c r="AW65" s="33">
        <v>841.56</v>
      </c>
      <c r="AX65" s="33">
        <v>2.71</v>
      </c>
      <c r="AY65" s="33">
        <v>0.22</v>
      </c>
      <c r="AZ65" s="33">
        <v>4829.24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5944.7800000000007</v>
      </c>
      <c r="BG65" s="33">
        <v>269.76</v>
      </c>
      <c r="BH65" s="33">
        <v>0.36</v>
      </c>
      <c r="BI65" s="33">
        <v>0</v>
      </c>
      <c r="BJ65" s="33">
        <v>1889.45</v>
      </c>
      <c r="BK65" s="34">
        <f t="shared" si="10"/>
        <v>24404.85</v>
      </c>
    </row>
    <row r="66" spans="1:63" x14ac:dyDescent="0.2">
      <c r="A66" s="31"/>
      <c r="B66" s="32" t="s">
        <v>72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22.54</v>
      </c>
      <c r="I66" s="33">
        <v>18.649999999999999</v>
      </c>
      <c r="J66" s="33">
        <v>0</v>
      </c>
      <c r="K66" s="33">
        <v>0</v>
      </c>
      <c r="L66" s="33">
        <v>16.45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15.22</v>
      </c>
      <c r="S66" s="33">
        <v>1.39</v>
      </c>
      <c r="T66" s="33">
        <v>0</v>
      </c>
      <c r="U66" s="33">
        <v>0</v>
      </c>
      <c r="V66" s="33">
        <v>6.55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5.27</v>
      </c>
      <c r="AC66" s="33">
        <v>1.87</v>
      </c>
      <c r="AD66" s="33">
        <v>0</v>
      </c>
      <c r="AE66" s="33">
        <v>0</v>
      </c>
      <c r="AF66" s="33">
        <v>2.61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2.92</v>
      </c>
      <c r="AM66" s="33">
        <v>0.03</v>
      </c>
      <c r="AN66" s="33">
        <v>0</v>
      </c>
      <c r="AO66" s="33">
        <v>0</v>
      </c>
      <c r="AP66" s="33">
        <v>0.52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460.66</v>
      </c>
      <c r="AW66" s="33">
        <v>52.02</v>
      </c>
      <c r="AX66" s="33">
        <v>7.0000000000000007E-2</v>
      </c>
      <c r="AY66" s="33">
        <v>0</v>
      </c>
      <c r="AZ66" s="33">
        <v>184.21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567.55999999999995</v>
      </c>
      <c r="BG66" s="33">
        <v>27.9</v>
      </c>
      <c r="BH66" s="33">
        <v>0.08</v>
      </c>
      <c r="BI66" s="33">
        <v>0</v>
      </c>
      <c r="BJ66" s="33">
        <v>144.93</v>
      </c>
      <c r="BK66" s="34">
        <f t="shared" si="10"/>
        <v>1531.45</v>
      </c>
    </row>
    <row r="67" spans="1:63" x14ac:dyDescent="0.2">
      <c r="A67" s="31"/>
      <c r="B67" s="32" t="s">
        <v>73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94.53</v>
      </c>
      <c r="I67" s="33">
        <v>56.43</v>
      </c>
      <c r="J67" s="33">
        <v>0</v>
      </c>
      <c r="K67" s="33">
        <v>0</v>
      </c>
      <c r="L67" s="33">
        <v>52.66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58.82</v>
      </c>
      <c r="S67" s="33">
        <v>18.37</v>
      </c>
      <c r="T67" s="33">
        <v>0</v>
      </c>
      <c r="U67" s="33">
        <v>0</v>
      </c>
      <c r="V67" s="33">
        <v>13.38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7.46</v>
      </c>
      <c r="AC67" s="33">
        <v>1.47</v>
      </c>
      <c r="AD67" s="33">
        <v>0</v>
      </c>
      <c r="AE67" s="33">
        <v>0</v>
      </c>
      <c r="AF67" s="33">
        <v>0.6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8.52</v>
      </c>
      <c r="AM67" s="33">
        <v>0.02</v>
      </c>
      <c r="AN67" s="33">
        <v>0</v>
      </c>
      <c r="AO67" s="33">
        <v>0</v>
      </c>
      <c r="AP67" s="33">
        <v>0.19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719.75</v>
      </c>
      <c r="AW67" s="33">
        <v>90.19</v>
      </c>
      <c r="AX67" s="33">
        <v>0</v>
      </c>
      <c r="AY67" s="33">
        <v>0</v>
      </c>
      <c r="AZ67" s="33">
        <v>307.57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814.28000000000009</v>
      </c>
      <c r="BG67" s="33">
        <v>26.58</v>
      </c>
      <c r="BH67" s="33">
        <v>0.01</v>
      </c>
      <c r="BI67" s="33">
        <v>0</v>
      </c>
      <c r="BJ67" s="33">
        <v>164.03</v>
      </c>
      <c r="BK67" s="34">
        <f t="shared" si="10"/>
        <v>2434.8600000000006</v>
      </c>
    </row>
    <row r="68" spans="1:63" x14ac:dyDescent="0.2">
      <c r="A68" s="31"/>
      <c r="B68" s="32" t="s">
        <v>74</v>
      </c>
      <c r="C68" s="33">
        <v>0</v>
      </c>
      <c r="D68" s="33">
        <v>94.13</v>
      </c>
      <c r="E68" s="33">
        <v>0</v>
      </c>
      <c r="F68" s="33">
        <v>0</v>
      </c>
      <c r="G68" s="33">
        <v>0</v>
      </c>
      <c r="H68" s="33">
        <v>24.43</v>
      </c>
      <c r="I68" s="33">
        <v>1.81</v>
      </c>
      <c r="J68" s="33">
        <v>0</v>
      </c>
      <c r="K68" s="33">
        <v>0</v>
      </c>
      <c r="L68" s="33">
        <v>17.38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16.79</v>
      </c>
      <c r="S68" s="33">
        <v>2.2599999999999998</v>
      </c>
      <c r="T68" s="33">
        <v>0</v>
      </c>
      <c r="U68" s="33">
        <v>0</v>
      </c>
      <c r="V68" s="33">
        <v>6.68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2.1</v>
      </c>
      <c r="AC68" s="33">
        <v>0</v>
      </c>
      <c r="AD68" s="33">
        <v>0</v>
      </c>
      <c r="AE68" s="33">
        <v>0</v>
      </c>
      <c r="AF68" s="33">
        <v>0.34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1.3</v>
      </c>
      <c r="AM68" s="33">
        <v>0.04</v>
      </c>
      <c r="AN68" s="33">
        <v>0</v>
      </c>
      <c r="AO68" s="33">
        <v>0</v>
      </c>
      <c r="AP68" s="33">
        <v>0.1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158.76</v>
      </c>
      <c r="AW68" s="33">
        <v>37.4</v>
      </c>
      <c r="AX68" s="33">
        <v>0</v>
      </c>
      <c r="AY68" s="33">
        <v>0</v>
      </c>
      <c r="AZ68" s="33">
        <v>106.02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167.51</v>
      </c>
      <c r="BG68" s="33">
        <v>8.76</v>
      </c>
      <c r="BH68" s="33">
        <v>0</v>
      </c>
      <c r="BI68" s="33">
        <v>0</v>
      </c>
      <c r="BJ68" s="33">
        <v>40.61</v>
      </c>
      <c r="BK68" s="34">
        <f t="shared" si="10"/>
        <v>686.42</v>
      </c>
    </row>
    <row r="69" spans="1:63" x14ac:dyDescent="0.2">
      <c r="A69" s="31"/>
      <c r="B69" s="32" t="s">
        <v>75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1848.81</v>
      </c>
      <c r="I69" s="33">
        <v>1757.36</v>
      </c>
      <c r="J69" s="33">
        <v>2.2599999999999998</v>
      </c>
      <c r="K69" s="33">
        <v>0</v>
      </c>
      <c r="L69" s="33">
        <v>2239.13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955.27</v>
      </c>
      <c r="S69" s="33">
        <v>120.86</v>
      </c>
      <c r="T69" s="33">
        <v>0</v>
      </c>
      <c r="U69" s="33">
        <v>0</v>
      </c>
      <c r="V69" s="33">
        <v>281.47000000000003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17.989999999999998</v>
      </c>
      <c r="AC69" s="33">
        <v>3.52</v>
      </c>
      <c r="AD69" s="33">
        <v>0</v>
      </c>
      <c r="AE69" s="33">
        <v>0</v>
      </c>
      <c r="AF69" s="33">
        <v>64.08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7.71</v>
      </c>
      <c r="AM69" s="33">
        <v>1.06</v>
      </c>
      <c r="AN69" s="33">
        <v>0</v>
      </c>
      <c r="AO69" s="33">
        <v>0</v>
      </c>
      <c r="AP69" s="33">
        <v>8.66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438.63</v>
      </c>
      <c r="AW69" s="33">
        <v>357.74</v>
      </c>
      <c r="AX69" s="33">
        <v>0</v>
      </c>
      <c r="AY69" s="33">
        <v>0</v>
      </c>
      <c r="AZ69" s="33">
        <v>957.91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187.67</v>
      </c>
      <c r="BG69" s="33">
        <v>27.04</v>
      </c>
      <c r="BH69" s="33">
        <v>0</v>
      </c>
      <c r="BI69" s="33">
        <v>0</v>
      </c>
      <c r="BJ69" s="33">
        <v>126.39</v>
      </c>
      <c r="BK69" s="34">
        <f t="shared" si="10"/>
        <v>9403.5600000000013</v>
      </c>
    </row>
    <row r="70" spans="1:63" x14ac:dyDescent="0.2">
      <c r="A70" s="31"/>
      <c r="B70" s="32" t="s">
        <v>76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11.51</v>
      </c>
      <c r="I70" s="33">
        <v>0.57999999999999996</v>
      </c>
      <c r="J70" s="33">
        <v>0</v>
      </c>
      <c r="K70" s="33">
        <v>0</v>
      </c>
      <c r="L70" s="33">
        <v>5.67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12.97</v>
      </c>
      <c r="S70" s="33">
        <v>0</v>
      </c>
      <c r="T70" s="33">
        <v>0</v>
      </c>
      <c r="U70" s="33">
        <v>0</v>
      </c>
      <c r="V70" s="33">
        <v>4.3499999999999996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2.4500000000000002</v>
      </c>
      <c r="AC70" s="33">
        <v>0</v>
      </c>
      <c r="AD70" s="33">
        <v>0</v>
      </c>
      <c r="AE70" s="33">
        <v>0</v>
      </c>
      <c r="AF70" s="33">
        <v>0.12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1.19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177.07</v>
      </c>
      <c r="AW70" s="33">
        <v>0.01</v>
      </c>
      <c r="AX70" s="33">
        <v>0</v>
      </c>
      <c r="AY70" s="33">
        <v>0</v>
      </c>
      <c r="AZ70" s="33">
        <v>64.81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361.65000000000003</v>
      </c>
      <c r="BG70" s="33">
        <v>0.03</v>
      </c>
      <c r="BH70" s="33">
        <v>0</v>
      </c>
      <c r="BI70" s="33">
        <v>0</v>
      </c>
      <c r="BJ70" s="33">
        <v>50.99</v>
      </c>
      <c r="BK70" s="34">
        <f t="shared" si="10"/>
        <v>693.40000000000009</v>
      </c>
    </row>
    <row r="71" spans="1:63" x14ac:dyDescent="0.2">
      <c r="A71" s="31"/>
      <c r="B71" s="32" t="s">
        <v>77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234.07</v>
      </c>
      <c r="I71" s="33">
        <v>107.73</v>
      </c>
      <c r="J71" s="33">
        <v>0</v>
      </c>
      <c r="K71" s="33">
        <v>0</v>
      </c>
      <c r="L71" s="33">
        <v>148.21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188.7</v>
      </c>
      <c r="S71" s="33">
        <v>34.76</v>
      </c>
      <c r="T71" s="33">
        <v>0</v>
      </c>
      <c r="U71" s="33">
        <v>0</v>
      </c>
      <c r="V71" s="33">
        <v>68.48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30.4</v>
      </c>
      <c r="AC71" s="33">
        <v>1.34</v>
      </c>
      <c r="AD71" s="33">
        <v>0</v>
      </c>
      <c r="AE71" s="33">
        <v>0</v>
      </c>
      <c r="AF71" s="33">
        <v>6.33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27.5</v>
      </c>
      <c r="AM71" s="33">
        <v>1.08</v>
      </c>
      <c r="AN71" s="33">
        <v>0</v>
      </c>
      <c r="AO71" s="33">
        <v>0</v>
      </c>
      <c r="AP71" s="33">
        <v>2.62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1835.47</v>
      </c>
      <c r="AW71" s="33">
        <v>201.8</v>
      </c>
      <c r="AX71" s="33">
        <v>0.01</v>
      </c>
      <c r="AY71" s="33">
        <v>0</v>
      </c>
      <c r="AZ71" s="33">
        <v>940.68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2536.84</v>
      </c>
      <c r="BG71" s="33">
        <v>117.32</v>
      </c>
      <c r="BH71" s="33">
        <v>0.43</v>
      </c>
      <c r="BI71" s="33">
        <v>0</v>
      </c>
      <c r="BJ71" s="33">
        <v>670.7</v>
      </c>
      <c r="BK71" s="34">
        <f t="shared" si="10"/>
        <v>7154.47</v>
      </c>
    </row>
    <row r="72" spans="1:63" x14ac:dyDescent="0.2">
      <c r="A72" s="31"/>
      <c r="B72" s="32" t="s">
        <v>78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12.67</v>
      </c>
      <c r="I72" s="33">
        <v>2.29</v>
      </c>
      <c r="J72" s="33">
        <v>0</v>
      </c>
      <c r="K72" s="33">
        <v>0</v>
      </c>
      <c r="L72" s="33">
        <v>4.74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8.42</v>
      </c>
      <c r="S72" s="33">
        <v>0.43</v>
      </c>
      <c r="T72" s="33">
        <v>0</v>
      </c>
      <c r="U72" s="33">
        <v>0</v>
      </c>
      <c r="V72" s="33">
        <v>1.57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31.64</v>
      </c>
      <c r="AC72" s="33">
        <v>1.9</v>
      </c>
      <c r="AD72" s="33">
        <v>0</v>
      </c>
      <c r="AE72" s="33">
        <v>0</v>
      </c>
      <c r="AF72" s="33">
        <v>8.7899999999999991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17.059999999999999</v>
      </c>
      <c r="AM72" s="33">
        <v>0.28999999999999998</v>
      </c>
      <c r="AN72" s="33">
        <v>0</v>
      </c>
      <c r="AO72" s="33">
        <v>0</v>
      </c>
      <c r="AP72" s="33">
        <v>0.93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565.95000000000005</v>
      </c>
      <c r="AW72" s="33">
        <v>43.16</v>
      </c>
      <c r="AX72" s="33">
        <v>7.0000000000000007E-2</v>
      </c>
      <c r="AY72" s="33">
        <v>0</v>
      </c>
      <c r="AZ72" s="33">
        <v>75.91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655.54</v>
      </c>
      <c r="BG72" s="33">
        <v>25.25</v>
      </c>
      <c r="BH72" s="33">
        <v>0.26</v>
      </c>
      <c r="BI72" s="33">
        <v>0</v>
      </c>
      <c r="BJ72" s="33">
        <v>34.44</v>
      </c>
      <c r="BK72" s="34">
        <f t="shared" si="10"/>
        <v>1491.3100000000002</v>
      </c>
    </row>
    <row r="73" spans="1:63" x14ac:dyDescent="0.2">
      <c r="A73" s="31"/>
      <c r="B73" s="32" t="s">
        <v>79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94.98</v>
      </c>
      <c r="I73" s="33">
        <v>28.43</v>
      </c>
      <c r="J73" s="33">
        <v>0</v>
      </c>
      <c r="K73" s="33">
        <v>0</v>
      </c>
      <c r="L73" s="33">
        <v>63.89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66.33</v>
      </c>
      <c r="S73" s="33">
        <v>1.1599999999999999</v>
      </c>
      <c r="T73" s="33">
        <v>0</v>
      </c>
      <c r="U73" s="33">
        <v>0</v>
      </c>
      <c r="V73" s="33">
        <v>13.65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3.81</v>
      </c>
      <c r="AC73" s="33">
        <v>0</v>
      </c>
      <c r="AD73" s="33">
        <v>0</v>
      </c>
      <c r="AE73" s="33">
        <v>0</v>
      </c>
      <c r="AF73" s="33">
        <v>0.88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3.79</v>
      </c>
      <c r="AM73" s="33">
        <v>7.0000000000000007E-2</v>
      </c>
      <c r="AN73" s="33">
        <v>0</v>
      </c>
      <c r="AO73" s="33">
        <v>0</v>
      </c>
      <c r="AP73" s="33">
        <v>0.35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480.79</v>
      </c>
      <c r="AW73" s="33">
        <v>74.760000000000005</v>
      </c>
      <c r="AX73" s="33">
        <v>0.03</v>
      </c>
      <c r="AY73" s="33">
        <v>0</v>
      </c>
      <c r="AZ73" s="33">
        <v>326.83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595.39</v>
      </c>
      <c r="BG73" s="33">
        <v>36.25</v>
      </c>
      <c r="BH73" s="33">
        <v>0.02</v>
      </c>
      <c r="BI73" s="33">
        <v>0</v>
      </c>
      <c r="BJ73" s="33">
        <v>152.6</v>
      </c>
      <c r="BK73" s="34">
        <f t="shared" si="10"/>
        <v>1944.0099999999998</v>
      </c>
    </row>
    <row r="74" spans="1:63" x14ac:dyDescent="0.2">
      <c r="A74" s="31"/>
      <c r="B74" s="32" t="s">
        <v>80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24.82</v>
      </c>
      <c r="I74" s="33">
        <v>6.85</v>
      </c>
      <c r="J74" s="33">
        <v>0</v>
      </c>
      <c r="K74" s="33">
        <v>0</v>
      </c>
      <c r="L74" s="33">
        <v>28.35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18.670000000000002</v>
      </c>
      <c r="S74" s="33">
        <v>1.2</v>
      </c>
      <c r="T74" s="33">
        <v>0</v>
      </c>
      <c r="U74" s="33">
        <v>0</v>
      </c>
      <c r="V74" s="33">
        <v>11.7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3.71</v>
      </c>
      <c r="AC74" s="33">
        <v>0.13</v>
      </c>
      <c r="AD74" s="33">
        <v>0</v>
      </c>
      <c r="AE74" s="33">
        <v>0</v>
      </c>
      <c r="AF74" s="33">
        <v>1.66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2.73</v>
      </c>
      <c r="AM74" s="33">
        <v>0.04</v>
      </c>
      <c r="AN74" s="33">
        <v>0</v>
      </c>
      <c r="AO74" s="33">
        <v>0</v>
      </c>
      <c r="AP74" s="33">
        <v>0.26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168.11</v>
      </c>
      <c r="AW74" s="33">
        <v>35.31</v>
      </c>
      <c r="AX74" s="33">
        <v>0</v>
      </c>
      <c r="AY74" s="33">
        <v>0</v>
      </c>
      <c r="AZ74" s="33">
        <v>110.05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289.29999999999995</v>
      </c>
      <c r="BG74" s="33">
        <v>47.35</v>
      </c>
      <c r="BH74" s="33">
        <v>0.14000000000000001</v>
      </c>
      <c r="BI74" s="33">
        <v>0</v>
      </c>
      <c r="BJ74" s="33">
        <v>98.47</v>
      </c>
      <c r="BK74" s="34">
        <f t="shared" si="10"/>
        <v>848.85</v>
      </c>
    </row>
    <row r="75" spans="1:63" x14ac:dyDescent="0.2">
      <c r="A75" s="31"/>
      <c r="B75" s="32" t="s">
        <v>81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49.1</v>
      </c>
      <c r="I75" s="33">
        <v>27.17</v>
      </c>
      <c r="J75" s="33">
        <v>0</v>
      </c>
      <c r="K75" s="33">
        <v>0</v>
      </c>
      <c r="L75" s="33">
        <v>25.34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32</v>
      </c>
      <c r="S75" s="33">
        <v>1.08</v>
      </c>
      <c r="T75" s="33">
        <v>0</v>
      </c>
      <c r="U75" s="33">
        <v>0</v>
      </c>
      <c r="V75" s="33">
        <v>7.06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45</v>
      </c>
      <c r="AC75" s="33">
        <v>2.2200000000000002</v>
      </c>
      <c r="AD75" s="33">
        <v>0</v>
      </c>
      <c r="AE75" s="33">
        <v>0</v>
      </c>
      <c r="AF75" s="33">
        <v>7.37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24.21</v>
      </c>
      <c r="AM75" s="33">
        <v>0.22</v>
      </c>
      <c r="AN75" s="33">
        <v>0</v>
      </c>
      <c r="AO75" s="33">
        <v>0</v>
      </c>
      <c r="AP75" s="33">
        <v>0.17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853.05</v>
      </c>
      <c r="AW75" s="33">
        <v>188.22</v>
      </c>
      <c r="AX75" s="33">
        <v>0</v>
      </c>
      <c r="AY75" s="33">
        <v>0</v>
      </c>
      <c r="AZ75" s="33">
        <v>231.39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1138.04</v>
      </c>
      <c r="BG75" s="33">
        <v>42.08</v>
      </c>
      <c r="BH75" s="33">
        <v>0.14000000000000001</v>
      </c>
      <c r="BI75" s="33">
        <v>0</v>
      </c>
      <c r="BJ75" s="33">
        <v>149.59</v>
      </c>
      <c r="BK75" s="34">
        <f t="shared" si="10"/>
        <v>2823.45</v>
      </c>
    </row>
    <row r="76" spans="1:63" x14ac:dyDescent="0.2">
      <c r="A76" s="31"/>
      <c r="B76" s="32" t="s">
        <v>82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175.01</v>
      </c>
      <c r="I76" s="33">
        <v>147.94999999999999</v>
      </c>
      <c r="J76" s="33">
        <v>0</v>
      </c>
      <c r="K76" s="33">
        <v>0</v>
      </c>
      <c r="L76" s="33">
        <v>108.02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105.28</v>
      </c>
      <c r="S76" s="33">
        <v>46</v>
      </c>
      <c r="T76" s="33">
        <v>0</v>
      </c>
      <c r="U76" s="33">
        <v>0</v>
      </c>
      <c r="V76" s="33">
        <v>31.46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72.650000000000006</v>
      </c>
      <c r="AC76" s="33">
        <v>2.78</v>
      </c>
      <c r="AD76" s="33">
        <v>0</v>
      </c>
      <c r="AE76" s="33">
        <v>0</v>
      </c>
      <c r="AF76" s="33">
        <v>19.079999999999998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46.54</v>
      </c>
      <c r="AM76" s="33">
        <v>0.26</v>
      </c>
      <c r="AN76" s="33">
        <v>0</v>
      </c>
      <c r="AO76" s="33">
        <v>0</v>
      </c>
      <c r="AP76" s="33">
        <v>4.43</v>
      </c>
      <c r="AQ76" s="33">
        <v>0</v>
      </c>
      <c r="AR76" s="33">
        <v>0</v>
      </c>
      <c r="AS76" s="33">
        <v>0.01</v>
      </c>
      <c r="AT76" s="33">
        <v>0</v>
      </c>
      <c r="AU76" s="33">
        <v>0</v>
      </c>
      <c r="AV76" s="33">
        <v>2057.36</v>
      </c>
      <c r="AW76" s="33">
        <v>279.75</v>
      </c>
      <c r="AX76" s="33">
        <v>0.08</v>
      </c>
      <c r="AY76" s="33">
        <v>0</v>
      </c>
      <c r="AZ76" s="33">
        <v>931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2407.8200000000002</v>
      </c>
      <c r="BG76" s="33">
        <v>69.739999999999995</v>
      </c>
      <c r="BH76" s="33">
        <v>0.69</v>
      </c>
      <c r="BI76" s="33">
        <v>0</v>
      </c>
      <c r="BJ76" s="33">
        <v>460.95</v>
      </c>
      <c r="BK76" s="34">
        <f t="shared" si="10"/>
        <v>6966.8599999999988</v>
      </c>
    </row>
    <row r="77" spans="1:63" x14ac:dyDescent="0.2">
      <c r="A77" s="31"/>
      <c r="B77" s="32" t="s">
        <v>83</v>
      </c>
      <c r="C77" s="33">
        <v>0</v>
      </c>
      <c r="D77" s="33">
        <v>8.4700000000000006</v>
      </c>
      <c r="E77" s="33">
        <v>0</v>
      </c>
      <c r="F77" s="33">
        <v>0</v>
      </c>
      <c r="G77" s="33">
        <v>0</v>
      </c>
      <c r="H77" s="33">
        <v>19.05</v>
      </c>
      <c r="I77" s="33">
        <v>1515.5</v>
      </c>
      <c r="J77" s="33">
        <v>0</v>
      </c>
      <c r="K77" s="33">
        <v>0</v>
      </c>
      <c r="L77" s="33">
        <v>538.96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9.2200000000000006</v>
      </c>
      <c r="S77" s="33">
        <v>40.47</v>
      </c>
      <c r="T77" s="33">
        <v>1.2</v>
      </c>
      <c r="U77" s="33">
        <v>0</v>
      </c>
      <c r="V77" s="33">
        <v>52.72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0.51</v>
      </c>
      <c r="AC77" s="33">
        <v>0.76</v>
      </c>
      <c r="AD77" s="33">
        <v>0</v>
      </c>
      <c r="AE77" s="33">
        <v>0</v>
      </c>
      <c r="AF77" s="33">
        <v>4.0999999999999996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0.25</v>
      </c>
      <c r="AM77" s="33">
        <v>0</v>
      </c>
      <c r="AN77" s="33">
        <v>0</v>
      </c>
      <c r="AO77" s="33">
        <v>0</v>
      </c>
      <c r="AP77" s="33">
        <v>2.17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48.11</v>
      </c>
      <c r="AW77" s="33">
        <v>317.58999999999997</v>
      </c>
      <c r="AX77" s="33">
        <v>0</v>
      </c>
      <c r="AY77" s="33">
        <v>0</v>
      </c>
      <c r="AZ77" s="33">
        <v>841.20999999999992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29.03</v>
      </c>
      <c r="BG77" s="33">
        <v>52.26</v>
      </c>
      <c r="BH77" s="33">
        <v>1.46</v>
      </c>
      <c r="BI77" s="33">
        <v>0</v>
      </c>
      <c r="BJ77" s="33">
        <v>87.67</v>
      </c>
      <c r="BK77" s="34">
        <f t="shared" si="10"/>
        <v>3570.7100000000005</v>
      </c>
    </row>
    <row r="78" spans="1:63" x14ac:dyDescent="0.2">
      <c r="A78" s="31"/>
      <c r="B78" s="32" t="s">
        <v>84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3.18</v>
      </c>
      <c r="I78" s="33">
        <v>1.03</v>
      </c>
      <c r="J78" s="33">
        <v>0</v>
      </c>
      <c r="K78" s="33">
        <v>0</v>
      </c>
      <c r="L78" s="33">
        <v>2.42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1.99</v>
      </c>
      <c r="S78" s="33">
        <v>0</v>
      </c>
      <c r="T78" s="33">
        <v>0</v>
      </c>
      <c r="U78" s="33">
        <v>0</v>
      </c>
      <c r="V78" s="33">
        <v>0.61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7.83</v>
      </c>
      <c r="AC78" s="33">
        <v>0.31</v>
      </c>
      <c r="AD78" s="33">
        <v>0</v>
      </c>
      <c r="AE78" s="33">
        <v>0</v>
      </c>
      <c r="AF78" s="33">
        <v>2.59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3.52</v>
      </c>
      <c r="AM78" s="33">
        <v>0.2</v>
      </c>
      <c r="AN78" s="33">
        <v>0</v>
      </c>
      <c r="AO78" s="33">
        <v>0</v>
      </c>
      <c r="AP78" s="33">
        <v>0.77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125.61</v>
      </c>
      <c r="AW78" s="33">
        <v>17.78</v>
      </c>
      <c r="AX78" s="33">
        <v>0</v>
      </c>
      <c r="AY78" s="33">
        <v>0</v>
      </c>
      <c r="AZ78" s="33">
        <v>53.99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171.28</v>
      </c>
      <c r="BG78" s="33">
        <v>9.33</v>
      </c>
      <c r="BH78" s="33">
        <v>0.02</v>
      </c>
      <c r="BI78" s="33">
        <v>0</v>
      </c>
      <c r="BJ78" s="33">
        <v>41.9</v>
      </c>
      <c r="BK78" s="34">
        <f t="shared" si="10"/>
        <v>444.35999999999996</v>
      </c>
    </row>
    <row r="79" spans="1:63" x14ac:dyDescent="0.2">
      <c r="A79" s="31"/>
      <c r="B79" s="32" t="s">
        <v>85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9.56</v>
      </c>
      <c r="I79" s="33">
        <v>193.3</v>
      </c>
      <c r="J79" s="33">
        <v>0</v>
      </c>
      <c r="K79" s="33">
        <v>0</v>
      </c>
      <c r="L79" s="33">
        <v>9.7899999999999991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4.58</v>
      </c>
      <c r="S79" s="33">
        <v>32.18</v>
      </c>
      <c r="T79" s="33">
        <v>0</v>
      </c>
      <c r="U79" s="33">
        <v>0</v>
      </c>
      <c r="V79" s="33">
        <v>2.62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8.58</v>
      </c>
      <c r="AC79" s="33">
        <v>0.2</v>
      </c>
      <c r="AD79" s="33">
        <v>0</v>
      </c>
      <c r="AE79" s="33">
        <v>0</v>
      </c>
      <c r="AF79" s="33">
        <v>2.04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3.12</v>
      </c>
      <c r="AM79" s="33">
        <v>0.01</v>
      </c>
      <c r="AN79" s="33">
        <v>0</v>
      </c>
      <c r="AO79" s="33">
        <v>0</v>
      </c>
      <c r="AP79" s="33">
        <v>0.55000000000000004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146.15</v>
      </c>
      <c r="AW79" s="33">
        <v>36.840000000000003</v>
      </c>
      <c r="AX79" s="33">
        <v>0</v>
      </c>
      <c r="AY79" s="33">
        <v>0</v>
      </c>
      <c r="AZ79" s="33">
        <v>159.97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186.23</v>
      </c>
      <c r="BG79" s="33">
        <v>12.88</v>
      </c>
      <c r="BH79" s="33">
        <v>0.04</v>
      </c>
      <c r="BI79" s="33">
        <v>0</v>
      </c>
      <c r="BJ79" s="33">
        <v>74.239999999999995</v>
      </c>
      <c r="BK79" s="34">
        <f t="shared" si="10"/>
        <v>882.88000000000011</v>
      </c>
    </row>
    <row r="80" spans="1:63" x14ac:dyDescent="0.2">
      <c r="A80" s="31"/>
      <c r="B80" s="32" t="s">
        <v>86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422.89</v>
      </c>
      <c r="I80" s="33">
        <v>260.3</v>
      </c>
      <c r="J80" s="33">
        <v>0</v>
      </c>
      <c r="K80" s="33">
        <v>0</v>
      </c>
      <c r="L80" s="33">
        <v>585.01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199.64</v>
      </c>
      <c r="S80" s="33">
        <v>13.05</v>
      </c>
      <c r="T80" s="33">
        <v>0</v>
      </c>
      <c r="U80" s="33">
        <v>0</v>
      </c>
      <c r="V80" s="33">
        <v>102.45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3.06</v>
      </c>
      <c r="AC80" s="33">
        <v>0.09</v>
      </c>
      <c r="AD80" s="33">
        <v>0</v>
      </c>
      <c r="AE80" s="33">
        <v>0</v>
      </c>
      <c r="AF80" s="33">
        <v>2.63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2.58</v>
      </c>
      <c r="AM80" s="33">
        <v>0.1</v>
      </c>
      <c r="AN80" s="33">
        <v>0</v>
      </c>
      <c r="AO80" s="33">
        <v>0</v>
      </c>
      <c r="AP80" s="33">
        <v>1.22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130.99</v>
      </c>
      <c r="AW80" s="33">
        <v>31.71</v>
      </c>
      <c r="AX80" s="33">
        <v>0</v>
      </c>
      <c r="AY80" s="33">
        <v>0</v>
      </c>
      <c r="AZ80" s="33">
        <v>173.04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94.23</v>
      </c>
      <c r="BG80" s="33">
        <v>10.050000000000001</v>
      </c>
      <c r="BH80" s="33">
        <v>0</v>
      </c>
      <c r="BI80" s="33">
        <v>0</v>
      </c>
      <c r="BJ80" s="33">
        <v>43.54</v>
      </c>
      <c r="BK80" s="34">
        <f t="shared" si="10"/>
        <v>2076.58</v>
      </c>
    </row>
    <row r="81" spans="1:63" x14ac:dyDescent="0.2">
      <c r="A81" s="31"/>
      <c r="B81" s="32" t="s">
        <v>87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5.1100000000000003</v>
      </c>
      <c r="I81" s="33">
        <v>64.81</v>
      </c>
      <c r="J81" s="33">
        <v>0</v>
      </c>
      <c r="K81" s="33">
        <v>0</v>
      </c>
      <c r="L81" s="33">
        <v>5.0999999999999996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2.95</v>
      </c>
      <c r="S81" s="33">
        <v>0.33</v>
      </c>
      <c r="T81" s="33">
        <v>0</v>
      </c>
      <c r="U81" s="33">
        <v>0</v>
      </c>
      <c r="V81" s="33">
        <v>2.8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2.73</v>
      </c>
      <c r="AC81" s="33">
        <v>0.45</v>
      </c>
      <c r="AD81" s="33">
        <v>0</v>
      </c>
      <c r="AE81" s="33">
        <v>0</v>
      </c>
      <c r="AF81" s="33">
        <v>3.88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3.24</v>
      </c>
      <c r="AM81" s="33">
        <v>0</v>
      </c>
      <c r="AN81" s="33">
        <v>0</v>
      </c>
      <c r="AO81" s="33">
        <v>0</v>
      </c>
      <c r="AP81" s="33">
        <v>0.93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29.9</v>
      </c>
      <c r="AW81" s="33">
        <v>7.9</v>
      </c>
      <c r="AX81" s="33">
        <v>0</v>
      </c>
      <c r="AY81" s="33">
        <v>0</v>
      </c>
      <c r="AZ81" s="33">
        <v>40.47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42.73</v>
      </c>
      <c r="BG81" s="33">
        <v>4.84</v>
      </c>
      <c r="BH81" s="33">
        <v>0</v>
      </c>
      <c r="BI81" s="33">
        <v>0</v>
      </c>
      <c r="BJ81" s="33">
        <v>42.19</v>
      </c>
      <c r="BK81" s="34">
        <f t="shared" si="10"/>
        <v>260.36</v>
      </c>
    </row>
    <row r="82" spans="1:63" x14ac:dyDescent="0.2">
      <c r="A82" s="31"/>
      <c r="B82" s="32" t="s">
        <v>88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52.38</v>
      </c>
      <c r="I82" s="33">
        <v>7.2</v>
      </c>
      <c r="J82" s="33">
        <v>0</v>
      </c>
      <c r="K82" s="33">
        <v>0</v>
      </c>
      <c r="L82" s="33">
        <v>41.41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61.76</v>
      </c>
      <c r="S82" s="33">
        <v>3.37</v>
      </c>
      <c r="T82" s="33">
        <v>0</v>
      </c>
      <c r="U82" s="33">
        <v>0</v>
      </c>
      <c r="V82" s="33">
        <v>30.1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11.78</v>
      </c>
      <c r="AC82" s="33">
        <v>3</v>
      </c>
      <c r="AD82" s="33">
        <v>0</v>
      </c>
      <c r="AE82" s="33">
        <v>0</v>
      </c>
      <c r="AF82" s="33">
        <v>21.57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12.53</v>
      </c>
      <c r="AM82" s="33">
        <v>0.36</v>
      </c>
      <c r="AN82" s="33">
        <v>0</v>
      </c>
      <c r="AO82" s="33">
        <v>0</v>
      </c>
      <c r="AP82" s="33">
        <v>12.89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388.47</v>
      </c>
      <c r="AW82" s="33">
        <v>60.11</v>
      </c>
      <c r="AX82" s="33">
        <v>0</v>
      </c>
      <c r="AY82" s="33">
        <v>0</v>
      </c>
      <c r="AZ82" s="33">
        <v>513.15000000000009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743.3</v>
      </c>
      <c r="BG82" s="33">
        <v>48.33</v>
      </c>
      <c r="BH82" s="33">
        <v>0</v>
      </c>
      <c r="BI82" s="33">
        <v>0</v>
      </c>
      <c r="BJ82" s="33">
        <v>378.48</v>
      </c>
      <c r="BK82" s="34">
        <f t="shared" si="10"/>
        <v>2390.19</v>
      </c>
    </row>
    <row r="83" spans="1:63" x14ac:dyDescent="0.2">
      <c r="A83" s="31"/>
      <c r="B83" s="32" t="s">
        <v>89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90.14</v>
      </c>
      <c r="I83" s="33">
        <v>466.46</v>
      </c>
      <c r="J83" s="33">
        <v>0</v>
      </c>
      <c r="K83" s="33">
        <v>0</v>
      </c>
      <c r="L83" s="33">
        <v>828.1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40.21</v>
      </c>
      <c r="S83" s="33">
        <v>20.83</v>
      </c>
      <c r="T83" s="33">
        <v>0</v>
      </c>
      <c r="U83" s="33">
        <v>0</v>
      </c>
      <c r="V83" s="33">
        <v>44.57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2.71</v>
      </c>
      <c r="AC83" s="33">
        <v>2.23</v>
      </c>
      <c r="AD83" s="33">
        <v>0</v>
      </c>
      <c r="AE83" s="33">
        <v>0</v>
      </c>
      <c r="AF83" s="33">
        <v>1.73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1.79</v>
      </c>
      <c r="AM83" s="33">
        <v>0.34</v>
      </c>
      <c r="AN83" s="33">
        <v>0</v>
      </c>
      <c r="AO83" s="33">
        <v>0</v>
      </c>
      <c r="AP83" s="33">
        <v>0.91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72.06</v>
      </c>
      <c r="AW83" s="33">
        <v>111.42</v>
      </c>
      <c r="AX83" s="33">
        <v>0</v>
      </c>
      <c r="AY83" s="33">
        <v>0</v>
      </c>
      <c r="AZ83" s="33">
        <v>301.95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32.880000000000003</v>
      </c>
      <c r="BG83" s="33">
        <v>12.32</v>
      </c>
      <c r="BH83" s="33">
        <v>0</v>
      </c>
      <c r="BI83" s="33">
        <v>0</v>
      </c>
      <c r="BJ83" s="33">
        <v>39.82</v>
      </c>
      <c r="BK83" s="34">
        <f t="shared" si="10"/>
        <v>2070.4700000000003</v>
      </c>
    </row>
    <row r="84" spans="1:63" x14ac:dyDescent="0.2">
      <c r="A84" s="31"/>
      <c r="B84" s="32" t="s">
        <v>90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28.84</v>
      </c>
      <c r="I84" s="33">
        <v>27.97</v>
      </c>
      <c r="J84" s="33">
        <v>0</v>
      </c>
      <c r="K84" s="33">
        <v>0</v>
      </c>
      <c r="L84" s="33">
        <v>31.79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28.66</v>
      </c>
      <c r="S84" s="33">
        <v>18.68</v>
      </c>
      <c r="T84" s="33">
        <v>0.26</v>
      </c>
      <c r="U84" s="33">
        <v>0</v>
      </c>
      <c r="V84" s="33">
        <v>26.98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32.69</v>
      </c>
      <c r="AC84" s="33">
        <v>6.15</v>
      </c>
      <c r="AD84" s="33">
        <v>0.15</v>
      </c>
      <c r="AE84" s="33">
        <v>0</v>
      </c>
      <c r="AF84" s="33">
        <v>116.36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27.78</v>
      </c>
      <c r="AM84" s="33">
        <v>2.25</v>
      </c>
      <c r="AN84" s="33">
        <v>0</v>
      </c>
      <c r="AO84" s="33">
        <v>0</v>
      </c>
      <c r="AP84" s="33">
        <v>63.67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3">
        <v>358.48</v>
      </c>
      <c r="AW84" s="33">
        <v>88.56</v>
      </c>
      <c r="AX84" s="33">
        <v>0.18</v>
      </c>
      <c r="AY84" s="33">
        <v>0</v>
      </c>
      <c r="AZ84" s="33">
        <v>626.62</v>
      </c>
      <c r="BA84" s="33">
        <v>0</v>
      </c>
      <c r="BB84" s="33">
        <v>0</v>
      </c>
      <c r="BC84" s="33">
        <v>0</v>
      </c>
      <c r="BD84" s="33">
        <v>0</v>
      </c>
      <c r="BE84" s="33">
        <v>0</v>
      </c>
      <c r="BF84" s="33">
        <v>562.86</v>
      </c>
      <c r="BG84" s="33">
        <v>76.09</v>
      </c>
      <c r="BH84" s="33">
        <v>2.0299999999999998</v>
      </c>
      <c r="BI84" s="33">
        <v>0</v>
      </c>
      <c r="BJ84" s="33">
        <v>370.84</v>
      </c>
      <c r="BK84" s="34">
        <f t="shared" si="10"/>
        <v>2497.8900000000003</v>
      </c>
    </row>
    <row r="85" spans="1:63" x14ac:dyDescent="0.2">
      <c r="A85" s="31"/>
      <c r="B85" s="32" t="s">
        <v>91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11.25</v>
      </c>
      <c r="I85" s="33">
        <v>12.91</v>
      </c>
      <c r="J85" s="33">
        <v>0</v>
      </c>
      <c r="K85" s="33">
        <v>0</v>
      </c>
      <c r="L85" s="33">
        <v>12.62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8.6300000000000008</v>
      </c>
      <c r="S85" s="33">
        <v>0.66</v>
      </c>
      <c r="T85" s="33">
        <v>0</v>
      </c>
      <c r="U85" s="33">
        <v>0</v>
      </c>
      <c r="V85" s="33">
        <v>13.88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0.93</v>
      </c>
      <c r="AC85" s="33">
        <v>0</v>
      </c>
      <c r="AD85" s="33">
        <v>0</v>
      </c>
      <c r="AE85" s="33">
        <v>0</v>
      </c>
      <c r="AF85" s="33">
        <v>1.31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0.82</v>
      </c>
      <c r="AM85" s="33">
        <v>0.24</v>
      </c>
      <c r="AN85" s="33">
        <v>0</v>
      </c>
      <c r="AO85" s="33">
        <v>0</v>
      </c>
      <c r="AP85" s="33">
        <v>0.68</v>
      </c>
      <c r="AQ85" s="33">
        <v>0</v>
      </c>
      <c r="AR85" s="33">
        <v>0</v>
      </c>
      <c r="AS85" s="33">
        <v>0</v>
      </c>
      <c r="AT85" s="33">
        <v>0</v>
      </c>
      <c r="AU85" s="33">
        <v>0</v>
      </c>
      <c r="AV85" s="33">
        <v>13.63</v>
      </c>
      <c r="AW85" s="33">
        <v>1.53</v>
      </c>
      <c r="AX85" s="33">
        <v>0</v>
      </c>
      <c r="AY85" s="33">
        <v>0</v>
      </c>
      <c r="AZ85" s="33">
        <v>17.23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21.18</v>
      </c>
      <c r="BG85" s="33">
        <v>2.0099999999999998</v>
      </c>
      <c r="BH85" s="33">
        <v>0</v>
      </c>
      <c r="BI85" s="33">
        <v>0</v>
      </c>
      <c r="BJ85" s="33">
        <v>14.42</v>
      </c>
      <c r="BK85" s="34">
        <f t="shared" si="10"/>
        <v>133.93</v>
      </c>
    </row>
    <row r="86" spans="1:63" x14ac:dyDescent="0.2">
      <c r="A86" s="62"/>
      <c r="B86" s="63" t="s">
        <v>92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11.56</v>
      </c>
      <c r="I86" s="64">
        <v>6.44</v>
      </c>
      <c r="J86" s="64">
        <v>0</v>
      </c>
      <c r="K86" s="64">
        <v>0</v>
      </c>
      <c r="L86" s="64">
        <v>14.59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5.78</v>
      </c>
      <c r="S86" s="64">
        <v>1.83</v>
      </c>
      <c r="T86" s="64">
        <v>0</v>
      </c>
      <c r="U86" s="64">
        <v>0</v>
      </c>
      <c r="V86" s="64">
        <v>5.39</v>
      </c>
      <c r="W86" s="64">
        <v>0</v>
      </c>
      <c r="X86" s="64">
        <v>0</v>
      </c>
      <c r="Y86" s="64">
        <v>0</v>
      </c>
      <c r="Z86" s="64">
        <v>0</v>
      </c>
      <c r="AA86" s="64">
        <v>0</v>
      </c>
      <c r="AB86" s="64">
        <v>0.9</v>
      </c>
      <c r="AC86" s="64">
        <v>0.01</v>
      </c>
      <c r="AD86" s="64">
        <v>0</v>
      </c>
      <c r="AE86" s="64">
        <v>0</v>
      </c>
      <c r="AF86" s="64">
        <v>0.71</v>
      </c>
      <c r="AG86" s="64">
        <v>0</v>
      </c>
      <c r="AH86" s="64">
        <v>0</v>
      </c>
      <c r="AI86" s="64">
        <v>0</v>
      </c>
      <c r="AJ86" s="64">
        <v>0</v>
      </c>
      <c r="AK86" s="64">
        <v>0</v>
      </c>
      <c r="AL86" s="64">
        <v>0.49</v>
      </c>
      <c r="AM86" s="64">
        <v>0.12</v>
      </c>
      <c r="AN86" s="64">
        <v>0</v>
      </c>
      <c r="AO86" s="64">
        <v>0</v>
      </c>
      <c r="AP86" s="64">
        <v>0.91</v>
      </c>
      <c r="AQ86" s="64">
        <v>0</v>
      </c>
      <c r="AR86" s="64">
        <v>0</v>
      </c>
      <c r="AS86" s="64">
        <v>0</v>
      </c>
      <c r="AT86" s="64">
        <v>0</v>
      </c>
      <c r="AU86" s="64">
        <v>0</v>
      </c>
      <c r="AV86" s="64">
        <v>10.17</v>
      </c>
      <c r="AW86" s="64">
        <v>3.84</v>
      </c>
      <c r="AX86" s="64">
        <v>0</v>
      </c>
      <c r="AY86" s="64">
        <v>0</v>
      </c>
      <c r="AZ86" s="64">
        <v>20.260000000000002</v>
      </c>
      <c r="BA86" s="64">
        <v>0</v>
      </c>
      <c r="BB86" s="64">
        <v>0</v>
      </c>
      <c r="BC86" s="64">
        <v>0</v>
      </c>
      <c r="BD86" s="64">
        <v>0</v>
      </c>
      <c r="BE86" s="64">
        <v>0</v>
      </c>
      <c r="BF86" s="64">
        <v>17.239999999999998</v>
      </c>
      <c r="BG86" s="64">
        <v>7.23</v>
      </c>
      <c r="BH86" s="64">
        <v>0</v>
      </c>
      <c r="BI86" s="64">
        <v>0</v>
      </c>
      <c r="BJ86" s="64">
        <v>17.61</v>
      </c>
      <c r="BK86" s="34">
        <f t="shared" si="10"/>
        <v>125.08</v>
      </c>
    </row>
    <row r="87" spans="1:63" ht="13.5" thickBot="1" x14ac:dyDescent="0.25">
      <c r="A87" s="62"/>
      <c r="B87" s="63" t="s">
        <v>93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11.34</v>
      </c>
      <c r="I87" s="64">
        <v>4.09</v>
      </c>
      <c r="J87" s="64">
        <v>0</v>
      </c>
      <c r="K87" s="64">
        <v>0</v>
      </c>
      <c r="L87" s="64">
        <v>14.07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8.48</v>
      </c>
      <c r="S87" s="64">
        <v>0.36</v>
      </c>
      <c r="T87" s="64">
        <v>0</v>
      </c>
      <c r="U87" s="64">
        <v>0</v>
      </c>
      <c r="V87" s="64">
        <v>10.92</v>
      </c>
      <c r="W87" s="64">
        <v>0</v>
      </c>
      <c r="X87" s="64">
        <v>0</v>
      </c>
      <c r="Y87" s="64">
        <v>0</v>
      </c>
      <c r="Z87" s="64">
        <v>0</v>
      </c>
      <c r="AA87" s="64">
        <v>0</v>
      </c>
      <c r="AB87" s="64">
        <v>0.7</v>
      </c>
      <c r="AC87" s="64">
        <v>0</v>
      </c>
      <c r="AD87" s="64">
        <v>0</v>
      </c>
      <c r="AE87" s="64">
        <v>0</v>
      </c>
      <c r="AF87" s="64">
        <v>0.61</v>
      </c>
      <c r="AG87" s="64">
        <v>0</v>
      </c>
      <c r="AH87" s="64">
        <v>0</v>
      </c>
      <c r="AI87" s="64">
        <v>0</v>
      </c>
      <c r="AJ87" s="64">
        <v>0</v>
      </c>
      <c r="AK87" s="64">
        <v>0</v>
      </c>
      <c r="AL87" s="64">
        <v>0.6</v>
      </c>
      <c r="AM87" s="64">
        <v>0</v>
      </c>
      <c r="AN87" s="64">
        <v>0</v>
      </c>
      <c r="AO87" s="64">
        <v>0</v>
      </c>
      <c r="AP87" s="64">
        <v>0.45</v>
      </c>
      <c r="AQ87" s="64">
        <v>0</v>
      </c>
      <c r="AR87" s="64">
        <v>0</v>
      </c>
      <c r="AS87" s="64">
        <v>0</v>
      </c>
      <c r="AT87" s="64">
        <v>0</v>
      </c>
      <c r="AU87" s="64">
        <v>0</v>
      </c>
      <c r="AV87" s="64">
        <v>10.24</v>
      </c>
      <c r="AW87" s="64">
        <v>2.0499999999999998</v>
      </c>
      <c r="AX87" s="64">
        <v>0</v>
      </c>
      <c r="AY87" s="64">
        <v>0</v>
      </c>
      <c r="AZ87" s="64">
        <v>12.82</v>
      </c>
      <c r="BA87" s="64">
        <v>0</v>
      </c>
      <c r="BB87" s="64">
        <v>0</v>
      </c>
      <c r="BC87" s="64">
        <v>0</v>
      </c>
      <c r="BD87" s="64">
        <v>0</v>
      </c>
      <c r="BE87" s="64">
        <v>0</v>
      </c>
      <c r="BF87" s="64">
        <v>19.23</v>
      </c>
      <c r="BG87" s="64">
        <v>3.13</v>
      </c>
      <c r="BH87" s="64">
        <v>0</v>
      </c>
      <c r="BI87" s="64">
        <v>0</v>
      </c>
      <c r="BJ87" s="64">
        <v>17.47</v>
      </c>
      <c r="BK87" s="34">
        <f t="shared" si="10"/>
        <v>116.56000000000002</v>
      </c>
    </row>
    <row r="88" spans="1:63" ht="13.5" thickBot="1" x14ac:dyDescent="0.25">
      <c r="A88" s="37"/>
      <c r="B88" s="38" t="s">
        <v>23</v>
      </c>
      <c r="C88" s="39">
        <f t="shared" ref="C88:BJ88" si="11">SUM(C64:C87)</f>
        <v>0</v>
      </c>
      <c r="D88" s="39">
        <f t="shared" si="11"/>
        <v>102.6</v>
      </c>
      <c r="E88" s="39">
        <f t="shared" si="11"/>
        <v>0</v>
      </c>
      <c r="F88" s="39">
        <f t="shared" si="11"/>
        <v>0</v>
      </c>
      <c r="G88" s="39">
        <f t="shared" si="11"/>
        <v>0</v>
      </c>
      <c r="H88" s="39">
        <f t="shared" si="11"/>
        <v>4126.0700000000006</v>
      </c>
      <c r="I88" s="39">
        <f t="shared" si="11"/>
        <v>6047.7099999999991</v>
      </c>
      <c r="J88" s="39">
        <f t="shared" si="11"/>
        <v>6.77</v>
      </c>
      <c r="K88" s="39">
        <f t="shared" si="11"/>
        <v>0</v>
      </c>
      <c r="L88" s="39">
        <f t="shared" si="11"/>
        <v>5958.9300000000012</v>
      </c>
      <c r="M88" s="39">
        <f t="shared" si="11"/>
        <v>0</v>
      </c>
      <c r="N88" s="39">
        <f t="shared" si="11"/>
        <v>0</v>
      </c>
      <c r="O88" s="39">
        <f t="shared" si="11"/>
        <v>0</v>
      </c>
      <c r="P88" s="39">
        <f t="shared" si="11"/>
        <v>0</v>
      </c>
      <c r="Q88" s="39">
        <f t="shared" si="11"/>
        <v>0</v>
      </c>
      <c r="R88" s="39">
        <f t="shared" si="11"/>
        <v>2399.5600000000004</v>
      </c>
      <c r="S88" s="39">
        <f t="shared" si="11"/>
        <v>631.9799999999999</v>
      </c>
      <c r="T88" s="39">
        <f t="shared" si="11"/>
        <v>2.1399999999999997</v>
      </c>
      <c r="U88" s="39">
        <f t="shared" si="11"/>
        <v>0</v>
      </c>
      <c r="V88" s="39">
        <f t="shared" si="11"/>
        <v>1050.6000000000006</v>
      </c>
      <c r="W88" s="39">
        <f t="shared" si="11"/>
        <v>0</v>
      </c>
      <c r="X88" s="39">
        <f t="shared" si="11"/>
        <v>0</v>
      </c>
      <c r="Y88" s="39">
        <f t="shared" si="11"/>
        <v>0</v>
      </c>
      <c r="Z88" s="39">
        <f t="shared" si="11"/>
        <v>0</v>
      </c>
      <c r="AA88" s="39">
        <f t="shared" si="11"/>
        <v>0</v>
      </c>
      <c r="AB88" s="39">
        <f t="shared" si="11"/>
        <v>469.48999999999995</v>
      </c>
      <c r="AC88" s="39">
        <f t="shared" si="11"/>
        <v>67.500000000000014</v>
      </c>
      <c r="AD88" s="39">
        <f t="shared" si="11"/>
        <v>0.15</v>
      </c>
      <c r="AE88" s="39">
        <f t="shared" si="11"/>
        <v>0</v>
      </c>
      <c r="AF88" s="39">
        <f t="shared" si="11"/>
        <v>604.39</v>
      </c>
      <c r="AG88" s="39">
        <f t="shared" si="11"/>
        <v>0</v>
      </c>
      <c r="AH88" s="39">
        <f t="shared" si="11"/>
        <v>0</v>
      </c>
      <c r="AI88" s="39">
        <f t="shared" si="11"/>
        <v>0</v>
      </c>
      <c r="AJ88" s="39">
        <f t="shared" si="11"/>
        <v>0</v>
      </c>
      <c r="AK88" s="39">
        <f t="shared" si="11"/>
        <v>0</v>
      </c>
      <c r="AL88" s="39">
        <f t="shared" si="11"/>
        <v>356.83</v>
      </c>
      <c r="AM88" s="39">
        <f t="shared" si="11"/>
        <v>27.019999999999996</v>
      </c>
      <c r="AN88" s="39">
        <f t="shared" si="11"/>
        <v>0</v>
      </c>
      <c r="AO88" s="39">
        <f t="shared" si="11"/>
        <v>0</v>
      </c>
      <c r="AP88" s="39">
        <f t="shared" si="11"/>
        <v>243.85</v>
      </c>
      <c r="AQ88" s="39">
        <f t="shared" si="11"/>
        <v>0</v>
      </c>
      <c r="AR88" s="39">
        <f t="shared" si="11"/>
        <v>0.13</v>
      </c>
      <c r="AS88" s="39">
        <f t="shared" si="11"/>
        <v>0.36000000000000004</v>
      </c>
      <c r="AT88" s="39">
        <f t="shared" si="11"/>
        <v>0</v>
      </c>
      <c r="AU88" s="39">
        <f t="shared" si="11"/>
        <v>0</v>
      </c>
      <c r="AV88" s="39">
        <f t="shared" si="11"/>
        <v>18081.300000000007</v>
      </c>
      <c r="AW88" s="39">
        <f t="shared" si="11"/>
        <v>3264.3000000000011</v>
      </c>
      <c r="AX88" s="39">
        <f t="shared" si="11"/>
        <v>4.3199999999999994</v>
      </c>
      <c r="AY88" s="39">
        <f t="shared" si="11"/>
        <v>0.22</v>
      </c>
      <c r="AZ88" s="39">
        <f t="shared" si="11"/>
        <v>14025.839999999998</v>
      </c>
      <c r="BA88" s="39">
        <f t="shared" si="11"/>
        <v>0</v>
      </c>
      <c r="BB88" s="39">
        <f t="shared" si="11"/>
        <v>0</v>
      </c>
      <c r="BC88" s="39">
        <f t="shared" si="11"/>
        <v>0</v>
      </c>
      <c r="BD88" s="39">
        <f t="shared" si="11"/>
        <v>0</v>
      </c>
      <c r="BE88" s="39">
        <f t="shared" si="11"/>
        <v>0</v>
      </c>
      <c r="BF88" s="39">
        <f t="shared" si="11"/>
        <v>19960.39</v>
      </c>
      <c r="BG88" s="39">
        <f t="shared" si="11"/>
        <v>1122.55</v>
      </c>
      <c r="BH88" s="39">
        <f t="shared" si="11"/>
        <v>6.35</v>
      </c>
      <c r="BI88" s="39">
        <f t="shared" si="11"/>
        <v>0</v>
      </c>
      <c r="BJ88" s="39">
        <f t="shared" si="11"/>
        <v>6948.369999999999</v>
      </c>
      <c r="BK88" s="39">
        <f>SUM(BK64:BK87)</f>
        <v>85509.72</v>
      </c>
    </row>
    <row r="89" spans="1:63" ht="13.5" thickBot="1" x14ac:dyDescent="0.25">
      <c r="A89" s="37"/>
      <c r="B89" s="65" t="s">
        <v>94</v>
      </c>
      <c r="C89" s="39">
        <f t="shared" ref="C89:BK89" si="12">C88+C62</f>
        <v>0</v>
      </c>
      <c r="D89" s="39">
        <f t="shared" si="12"/>
        <v>102.6</v>
      </c>
      <c r="E89" s="39">
        <f t="shared" si="12"/>
        <v>0</v>
      </c>
      <c r="F89" s="39">
        <f t="shared" si="12"/>
        <v>0</v>
      </c>
      <c r="G89" s="39">
        <f t="shared" si="12"/>
        <v>0</v>
      </c>
      <c r="H89" s="39">
        <f t="shared" si="12"/>
        <v>4219.4100000000008</v>
      </c>
      <c r="I89" s="39">
        <f t="shared" si="12"/>
        <v>6054.8599999999988</v>
      </c>
      <c r="J89" s="39">
        <f t="shared" si="12"/>
        <v>6.77</v>
      </c>
      <c r="K89" s="39">
        <f t="shared" si="12"/>
        <v>0</v>
      </c>
      <c r="L89" s="39">
        <f t="shared" si="12"/>
        <v>5985.0700000000015</v>
      </c>
      <c r="M89" s="39">
        <f t="shared" si="12"/>
        <v>0</v>
      </c>
      <c r="N89" s="39">
        <f t="shared" si="12"/>
        <v>0</v>
      </c>
      <c r="O89" s="39">
        <f t="shared" si="12"/>
        <v>0</v>
      </c>
      <c r="P89" s="39">
        <f t="shared" si="12"/>
        <v>0</v>
      </c>
      <c r="Q89" s="39">
        <f t="shared" si="12"/>
        <v>0</v>
      </c>
      <c r="R89" s="39">
        <f t="shared" si="12"/>
        <v>2490.1200000000003</v>
      </c>
      <c r="S89" s="39">
        <f t="shared" si="12"/>
        <v>636.24999999999989</v>
      </c>
      <c r="T89" s="39">
        <f t="shared" si="12"/>
        <v>2.1699999999999995</v>
      </c>
      <c r="U89" s="39">
        <f t="shared" si="12"/>
        <v>0</v>
      </c>
      <c r="V89" s="39">
        <f t="shared" si="12"/>
        <v>1063.6300000000006</v>
      </c>
      <c r="W89" s="39">
        <f t="shared" si="12"/>
        <v>0</v>
      </c>
      <c r="X89" s="39">
        <f t="shared" si="12"/>
        <v>0</v>
      </c>
      <c r="Y89" s="39">
        <f t="shared" si="12"/>
        <v>0</v>
      </c>
      <c r="Z89" s="39">
        <f t="shared" si="12"/>
        <v>0</v>
      </c>
      <c r="AA89" s="39">
        <f t="shared" si="12"/>
        <v>0</v>
      </c>
      <c r="AB89" s="39">
        <f t="shared" si="12"/>
        <v>482.82999999999993</v>
      </c>
      <c r="AC89" s="39">
        <f t="shared" si="12"/>
        <v>69.870000000000019</v>
      </c>
      <c r="AD89" s="39">
        <f t="shared" si="12"/>
        <v>0.15</v>
      </c>
      <c r="AE89" s="39">
        <f t="shared" si="12"/>
        <v>0</v>
      </c>
      <c r="AF89" s="39">
        <f t="shared" si="12"/>
        <v>609.30999999999995</v>
      </c>
      <c r="AG89" s="39">
        <f t="shared" si="12"/>
        <v>0</v>
      </c>
      <c r="AH89" s="39">
        <f t="shared" si="12"/>
        <v>0</v>
      </c>
      <c r="AI89" s="39">
        <f t="shared" si="12"/>
        <v>0</v>
      </c>
      <c r="AJ89" s="39">
        <f t="shared" si="12"/>
        <v>0</v>
      </c>
      <c r="AK89" s="39">
        <f t="shared" si="12"/>
        <v>0</v>
      </c>
      <c r="AL89" s="39">
        <f t="shared" si="12"/>
        <v>370.53999999999996</v>
      </c>
      <c r="AM89" s="39">
        <f t="shared" si="12"/>
        <v>27.569999999999997</v>
      </c>
      <c r="AN89" s="39">
        <f t="shared" si="12"/>
        <v>0</v>
      </c>
      <c r="AO89" s="39">
        <f t="shared" si="12"/>
        <v>0</v>
      </c>
      <c r="AP89" s="39">
        <f t="shared" si="12"/>
        <v>246.57</v>
      </c>
      <c r="AQ89" s="39">
        <f t="shared" si="12"/>
        <v>0</v>
      </c>
      <c r="AR89" s="39">
        <f t="shared" si="12"/>
        <v>0.13</v>
      </c>
      <c r="AS89" s="39">
        <f t="shared" si="12"/>
        <v>0.36000000000000004</v>
      </c>
      <c r="AT89" s="39">
        <f t="shared" si="12"/>
        <v>0</v>
      </c>
      <c r="AU89" s="39">
        <f t="shared" si="12"/>
        <v>0</v>
      </c>
      <c r="AV89" s="39">
        <f t="shared" si="12"/>
        <v>20316.500000000007</v>
      </c>
      <c r="AW89" s="39">
        <f t="shared" si="12"/>
        <v>3332.0600000000013</v>
      </c>
      <c r="AX89" s="39">
        <f t="shared" si="12"/>
        <v>4.6599999999999993</v>
      </c>
      <c r="AY89" s="39">
        <f t="shared" si="12"/>
        <v>0.22</v>
      </c>
      <c r="AZ89" s="39">
        <f t="shared" si="12"/>
        <v>14212.789999999999</v>
      </c>
      <c r="BA89" s="39">
        <f t="shared" si="12"/>
        <v>0</v>
      </c>
      <c r="BB89" s="39">
        <f t="shared" si="12"/>
        <v>0</v>
      </c>
      <c r="BC89" s="39">
        <f t="shared" si="12"/>
        <v>0</v>
      </c>
      <c r="BD89" s="39">
        <f t="shared" si="12"/>
        <v>0</v>
      </c>
      <c r="BE89" s="39">
        <f t="shared" si="12"/>
        <v>0</v>
      </c>
      <c r="BF89" s="39">
        <f t="shared" si="12"/>
        <v>22120.19</v>
      </c>
      <c r="BG89" s="39">
        <f t="shared" si="12"/>
        <v>1229.01</v>
      </c>
      <c r="BH89" s="39">
        <f t="shared" si="12"/>
        <v>6.35</v>
      </c>
      <c r="BI89" s="39">
        <f t="shared" si="12"/>
        <v>0</v>
      </c>
      <c r="BJ89" s="39">
        <f t="shared" si="12"/>
        <v>7150.4099999999989</v>
      </c>
      <c r="BK89" s="46">
        <f t="shared" si="12"/>
        <v>90740.4</v>
      </c>
    </row>
    <row r="90" spans="1:63" x14ac:dyDescent="0.2">
      <c r="A90" s="57"/>
      <c r="B90" s="58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3"/>
    </row>
    <row r="91" spans="1:63" x14ac:dyDescent="0.2">
      <c r="A91" s="27" t="s">
        <v>95</v>
      </c>
      <c r="B91" s="59" t="s">
        <v>96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1"/>
    </row>
    <row r="92" spans="1:63" x14ac:dyDescent="0.2">
      <c r="A92" s="27"/>
      <c r="B92" s="52" t="s">
        <v>97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46.06</v>
      </c>
      <c r="I92" s="53">
        <v>237.98</v>
      </c>
      <c r="J92" s="53">
        <v>0</v>
      </c>
      <c r="K92" s="53">
        <v>0</v>
      </c>
      <c r="L92" s="53">
        <v>47.33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29.77</v>
      </c>
      <c r="S92" s="53">
        <v>29.19</v>
      </c>
      <c r="T92" s="53">
        <v>0</v>
      </c>
      <c r="U92" s="53">
        <v>0</v>
      </c>
      <c r="V92" s="53">
        <v>29.46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4.0999999999999996</v>
      </c>
      <c r="AC92" s="53">
        <v>0.18</v>
      </c>
      <c r="AD92" s="53">
        <v>0</v>
      </c>
      <c r="AE92" s="53">
        <v>0</v>
      </c>
      <c r="AF92" s="53">
        <v>4.95</v>
      </c>
      <c r="AG92" s="53">
        <v>0</v>
      </c>
      <c r="AH92" s="53">
        <v>0</v>
      </c>
      <c r="AI92" s="53">
        <v>0</v>
      </c>
      <c r="AJ92" s="53">
        <v>0</v>
      </c>
      <c r="AK92" s="53">
        <v>0</v>
      </c>
      <c r="AL92" s="53">
        <v>4.0199999999999996</v>
      </c>
      <c r="AM92" s="53">
        <v>0.47</v>
      </c>
      <c r="AN92" s="53">
        <v>0</v>
      </c>
      <c r="AO92" s="53">
        <v>0</v>
      </c>
      <c r="AP92" s="53">
        <v>2.4700000000000002</v>
      </c>
      <c r="AQ92" s="53">
        <v>0</v>
      </c>
      <c r="AR92" s="53">
        <v>0</v>
      </c>
      <c r="AS92" s="53">
        <v>0.01</v>
      </c>
      <c r="AT92" s="53">
        <v>0</v>
      </c>
      <c r="AU92" s="53">
        <v>0</v>
      </c>
      <c r="AV92" s="53">
        <v>1119.68</v>
      </c>
      <c r="AW92" s="53">
        <v>160.71</v>
      </c>
      <c r="AX92" s="53">
        <v>1.1000000000000001</v>
      </c>
      <c r="AY92" s="53">
        <v>0</v>
      </c>
      <c r="AZ92" s="53">
        <v>806.42</v>
      </c>
      <c r="BA92" s="53">
        <v>0</v>
      </c>
      <c r="BB92" s="53">
        <v>0</v>
      </c>
      <c r="BC92" s="53">
        <v>0</v>
      </c>
      <c r="BD92" s="53">
        <v>0</v>
      </c>
      <c r="BE92" s="53">
        <v>0</v>
      </c>
      <c r="BF92" s="53">
        <v>1186.8599999999999</v>
      </c>
      <c r="BG92" s="53">
        <v>98</v>
      </c>
      <c r="BH92" s="53">
        <v>1.37</v>
      </c>
      <c r="BI92" s="53">
        <v>0</v>
      </c>
      <c r="BJ92" s="53">
        <v>606.86</v>
      </c>
      <c r="BK92" s="34">
        <f>SUM(C92:BJ92)</f>
        <v>4416.99</v>
      </c>
    </row>
    <row r="93" spans="1:63" ht="13.5" thickBot="1" x14ac:dyDescent="0.25">
      <c r="A93" s="35"/>
      <c r="B93" s="6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67"/>
    </row>
    <row r="94" spans="1:63" ht="13.5" thickBot="1" x14ac:dyDescent="0.25">
      <c r="A94" s="37"/>
      <c r="B94" s="65" t="s">
        <v>98</v>
      </c>
      <c r="C94" s="39">
        <f>SUM(C92:C93)</f>
        <v>0</v>
      </c>
      <c r="D94" s="39">
        <f t="shared" ref="D94:BK94" si="13">SUM(D92:D93)</f>
        <v>0</v>
      </c>
      <c r="E94" s="39">
        <f t="shared" si="13"/>
        <v>0</v>
      </c>
      <c r="F94" s="39">
        <f t="shared" si="13"/>
        <v>0</v>
      </c>
      <c r="G94" s="39">
        <f t="shared" si="13"/>
        <v>0</v>
      </c>
      <c r="H94" s="39">
        <f t="shared" si="13"/>
        <v>46.06</v>
      </c>
      <c r="I94" s="39">
        <f t="shared" si="13"/>
        <v>237.98</v>
      </c>
      <c r="J94" s="39">
        <f t="shared" si="13"/>
        <v>0</v>
      </c>
      <c r="K94" s="39">
        <f t="shared" si="13"/>
        <v>0</v>
      </c>
      <c r="L94" s="39">
        <f t="shared" si="13"/>
        <v>47.33</v>
      </c>
      <c r="M94" s="39">
        <f t="shared" si="13"/>
        <v>0</v>
      </c>
      <c r="N94" s="39">
        <f t="shared" si="13"/>
        <v>0</v>
      </c>
      <c r="O94" s="39">
        <f t="shared" si="13"/>
        <v>0</v>
      </c>
      <c r="P94" s="39">
        <f t="shared" si="13"/>
        <v>0</v>
      </c>
      <c r="Q94" s="39">
        <f t="shared" si="13"/>
        <v>0</v>
      </c>
      <c r="R94" s="39">
        <f t="shared" si="13"/>
        <v>29.77</v>
      </c>
      <c r="S94" s="39">
        <f t="shared" si="13"/>
        <v>29.19</v>
      </c>
      <c r="T94" s="39">
        <f t="shared" si="13"/>
        <v>0</v>
      </c>
      <c r="U94" s="39">
        <f t="shared" si="13"/>
        <v>0</v>
      </c>
      <c r="V94" s="39">
        <f t="shared" si="13"/>
        <v>29.46</v>
      </c>
      <c r="W94" s="39">
        <f t="shared" si="13"/>
        <v>0</v>
      </c>
      <c r="X94" s="39">
        <f t="shared" si="13"/>
        <v>0</v>
      </c>
      <c r="Y94" s="39">
        <f t="shared" si="13"/>
        <v>0</v>
      </c>
      <c r="Z94" s="39">
        <f t="shared" si="13"/>
        <v>0</v>
      </c>
      <c r="AA94" s="39">
        <f t="shared" si="13"/>
        <v>0</v>
      </c>
      <c r="AB94" s="39">
        <f t="shared" si="13"/>
        <v>4.0999999999999996</v>
      </c>
      <c r="AC94" s="39">
        <f t="shared" si="13"/>
        <v>0.18</v>
      </c>
      <c r="AD94" s="39">
        <f t="shared" si="13"/>
        <v>0</v>
      </c>
      <c r="AE94" s="39">
        <f t="shared" si="13"/>
        <v>0</v>
      </c>
      <c r="AF94" s="39">
        <f t="shared" si="13"/>
        <v>4.95</v>
      </c>
      <c r="AG94" s="39">
        <f t="shared" si="13"/>
        <v>0</v>
      </c>
      <c r="AH94" s="39">
        <f t="shared" si="13"/>
        <v>0</v>
      </c>
      <c r="AI94" s="39">
        <f t="shared" si="13"/>
        <v>0</v>
      </c>
      <c r="AJ94" s="39">
        <f t="shared" si="13"/>
        <v>0</v>
      </c>
      <c r="AK94" s="39">
        <f t="shared" si="13"/>
        <v>0</v>
      </c>
      <c r="AL94" s="39">
        <f t="shared" si="13"/>
        <v>4.0199999999999996</v>
      </c>
      <c r="AM94" s="39">
        <f t="shared" si="13"/>
        <v>0.47</v>
      </c>
      <c r="AN94" s="39">
        <f t="shared" si="13"/>
        <v>0</v>
      </c>
      <c r="AO94" s="39">
        <f t="shared" si="13"/>
        <v>0</v>
      </c>
      <c r="AP94" s="39">
        <f t="shared" si="13"/>
        <v>2.4700000000000002</v>
      </c>
      <c r="AQ94" s="39">
        <f t="shared" si="13"/>
        <v>0</v>
      </c>
      <c r="AR94" s="39">
        <f t="shared" si="13"/>
        <v>0</v>
      </c>
      <c r="AS94" s="39">
        <f t="shared" si="13"/>
        <v>0.01</v>
      </c>
      <c r="AT94" s="39">
        <f t="shared" si="13"/>
        <v>0</v>
      </c>
      <c r="AU94" s="39">
        <f t="shared" si="13"/>
        <v>0</v>
      </c>
      <c r="AV94" s="39">
        <f t="shared" si="13"/>
        <v>1119.68</v>
      </c>
      <c r="AW94" s="39">
        <f t="shared" si="13"/>
        <v>160.71</v>
      </c>
      <c r="AX94" s="39">
        <f t="shared" si="13"/>
        <v>1.1000000000000001</v>
      </c>
      <c r="AY94" s="39">
        <f t="shared" si="13"/>
        <v>0</v>
      </c>
      <c r="AZ94" s="39">
        <f t="shared" si="13"/>
        <v>806.42</v>
      </c>
      <c r="BA94" s="39">
        <f t="shared" si="13"/>
        <v>0</v>
      </c>
      <c r="BB94" s="39">
        <f t="shared" si="13"/>
        <v>0</v>
      </c>
      <c r="BC94" s="39">
        <f t="shared" si="13"/>
        <v>0</v>
      </c>
      <c r="BD94" s="39">
        <f t="shared" si="13"/>
        <v>0</v>
      </c>
      <c r="BE94" s="39">
        <f t="shared" si="13"/>
        <v>0</v>
      </c>
      <c r="BF94" s="39">
        <f t="shared" si="13"/>
        <v>1186.8599999999999</v>
      </c>
      <c r="BG94" s="39">
        <f t="shared" si="13"/>
        <v>98</v>
      </c>
      <c r="BH94" s="39">
        <f t="shared" si="13"/>
        <v>1.37</v>
      </c>
      <c r="BI94" s="39">
        <f t="shared" si="13"/>
        <v>0</v>
      </c>
      <c r="BJ94" s="39">
        <f t="shared" si="13"/>
        <v>606.86</v>
      </c>
      <c r="BK94" s="39">
        <f t="shared" si="13"/>
        <v>4416.99</v>
      </c>
    </row>
    <row r="95" spans="1:63" x14ac:dyDescent="0.2">
      <c r="A95" s="57"/>
      <c r="B95" s="58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3"/>
    </row>
    <row r="96" spans="1:63" x14ac:dyDescent="0.2">
      <c r="A96" s="27" t="s">
        <v>99</v>
      </c>
      <c r="B96" s="59" t="s">
        <v>100</v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4"/>
    </row>
    <row r="97" spans="1:63" x14ac:dyDescent="0.2">
      <c r="A97" s="27" t="s">
        <v>13</v>
      </c>
      <c r="B97" s="28" t="s">
        <v>101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67"/>
    </row>
    <row r="98" spans="1:63" ht="13.5" thickBot="1" x14ac:dyDescent="0.25">
      <c r="A98" s="35"/>
      <c r="B98" s="68" t="s">
        <v>102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101.57</v>
      </c>
      <c r="AW98" s="33">
        <v>99.34</v>
      </c>
      <c r="AX98" s="33">
        <v>0</v>
      </c>
      <c r="AY98" s="33">
        <v>0</v>
      </c>
      <c r="AZ98" s="33">
        <v>323.41000000000003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43.38</v>
      </c>
      <c r="BG98" s="33">
        <v>10.91</v>
      </c>
      <c r="BH98" s="33">
        <v>0</v>
      </c>
      <c r="BI98" s="33">
        <v>0</v>
      </c>
      <c r="BJ98" s="33">
        <v>75.92</v>
      </c>
      <c r="BK98" s="34">
        <f>SUM(C98:BJ98)</f>
        <v>654.53</v>
      </c>
    </row>
    <row r="99" spans="1:63" ht="13.5" thickBot="1" x14ac:dyDescent="0.25">
      <c r="A99" s="37"/>
      <c r="B99" s="38" t="s">
        <v>18</v>
      </c>
      <c r="C99" s="39">
        <f t="shared" ref="C99:BK99" si="14">SUM(C98)</f>
        <v>0</v>
      </c>
      <c r="D99" s="39">
        <f t="shared" si="14"/>
        <v>0</v>
      </c>
      <c r="E99" s="39">
        <f t="shared" si="14"/>
        <v>0</v>
      </c>
      <c r="F99" s="39">
        <f t="shared" si="14"/>
        <v>0</v>
      </c>
      <c r="G99" s="39">
        <f t="shared" si="14"/>
        <v>0</v>
      </c>
      <c r="H99" s="39">
        <f t="shared" si="14"/>
        <v>0</v>
      </c>
      <c r="I99" s="39">
        <f t="shared" si="14"/>
        <v>0</v>
      </c>
      <c r="J99" s="39">
        <f t="shared" si="14"/>
        <v>0</v>
      </c>
      <c r="K99" s="39">
        <f t="shared" si="14"/>
        <v>0</v>
      </c>
      <c r="L99" s="39">
        <f t="shared" si="14"/>
        <v>0</v>
      </c>
      <c r="M99" s="39">
        <f t="shared" si="14"/>
        <v>0</v>
      </c>
      <c r="N99" s="39">
        <f t="shared" si="14"/>
        <v>0</v>
      </c>
      <c r="O99" s="39">
        <f t="shared" si="14"/>
        <v>0</v>
      </c>
      <c r="P99" s="39">
        <f t="shared" si="14"/>
        <v>0</v>
      </c>
      <c r="Q99" s="39">
        <f t="shared" si="14"/>
        <v>0</v>
      </c>
      <c r="R99" s="39">
        <f t="shared" si="14"/>
        <v>0</v>
      </c>
      <c r="S99" s="39">
        <f t="shared" si="14"/>
        <v>0</v>
      </c>
      <c r="T99" s="39">
        <f t="shared" si="14"/>
        <v>0</v>
      </c>
      <c r="U99" s="39">
        <f t="shared" si="14"/>
        <v>0</v>
      </c>
      <c r="V99" s="39">
        <f t="shared" si="14"/>
        <v>0</v>
      </c>
      <c r="W99" s="39">
        <f t="shared" si="14"/>
        <v>0</v>
      </c>
      <c r="X99" s="39">
        <f t="shared" si="14"/>
        <v>0</v>
      </c>
      <c r="Y99" s="39">
        <f t="shared" si="14"/>
        <v>0</v>
      </c>
      <c r="Z99" s="39">
        <f t="shared" si="14"/>
        <v>0</v>
      </c>
      <c r="AA99" s="39">
        <f t="shared" si="14"/>
        <v>0</v>
      </c>
      <c r="AB99" s="39">
        <f t="shared" si="14"/>
        <v>0</v>
      </c>
      <c r="AC99" s="39">
        <f t="shared" si="14"/>
        <v>0</v>
      </c>
      <c r="AD99" s="39">
        <f t="shared" si="14"/>
        <v>0</v>
      </c>
      <c r="AE99" s="39">
        <f t="shared" si="14"/>
        <v>0</v>
      </c>
      <c r="AF99" s="39">
        <f t="shared" si="14"/>
        <v>0</v>
      </c>
      <c r="AG99" s="39">
        <f t="shared" si="14"/>
        <v>0</v>
      </c>
      <c r="AH99" s="39">
        <f t="shared" si="14"/>
        <v>0</v>
      </c>
      <c r="AI99" s="39">
        <f t="shared" si="14"/>
        <v>0</v>
      </c>
      <c r="AJ99" s="39">
        <f t="shared" si="14"/>
        <v>0</v>
      </c>
      <c r="AK99" s="39">
        <f t="shared" si="14"/>
        <v>0</v>
      </c>
      <c r="AL99" s="39">
        <f t="shared" si="14"/>
        <v>0</v>
      </c>
      <c r="AM99" s="39">
        <f t="shared" si="14"/>
        <v>0</v>
      </c>
      <c r="AN99" s="39">
        <f t="shared" si="14"/>
        <v>0</v>
      </c>
      <c r="AO99" s="39">
        <f t="shared" si="14"/>
        <v>0</v>
      </c>
      <c r="AP99" s="39">
        <f t="shared" si="14"/>
        <v>0</v>
      </c>
      <c r="AQ99" s="39">
        <f t="shared" si="14"/>
        <v>0</v>
      </c>
      <c r="AR99" s="39">
        <f t="shared" si="14"/>
        <v>0</v>
      </c>
      <c r="AS99" s="39">
        <f t="shared" si="14"/>
        <v>0</v>
      </c>
      <c r="AT99" s="39">
        <f t="shared" si="14"/>
        <v>0</v>
      </c>
      <c r="AU99" s="39">
        <f t="shared" si="14"/>
        <v>0</v>
      </c>
      <c r="AV99" s="39">
        <f t="shared" si="14"/>
        <v>101.57</v>
      </c>
      <c r="AW99" s="39">
        <f t="shared" si="14"/>
        <v>99.34</v>
      </c>
      <c r="AX99" s="39">
        <f t="shared" si="14"/>
        <v>0</v>
      </c>
      <c r="AY99" s="39">
        <f t="shared" si="14"/>
        <v>0</v>
      </c>
      <c r="AZ99" s="39">
        <f t="shared" si="14"/>
        <v>323.41000000000003</v>
      </c>
      <c r="BA99" s="39">
        <f t="shared" si="14"/>
        <v>0</v>
      </c>
      <c r="BB99" s="39">
        <f t="shared" si="14"/>
        <v>0</v>
      </c>
      <c r="BC99" s="39">
        <f t="shared" si="14"/>
        <v>0</v>
      </c>
      <c r="BD99" s="39">
        <f t="shared" si="14"/>
        <v>0</v>
      </c>
      <c r="BE99" s="39">
        <f t="shared" si="14"/>
        <v>0</v>
      </c>
      <c r="BF99" s="39">
        <f t="shared" si="14"/>
        <v>43.38</v>
      </c>
      <c r="BG99" s="39">
        <f t="shared" si="14"/>
        <v>10.91</v>
      </c>
      <c r="BH99" s="39">
        <f t="shared" si="14"/>
        <v>0</v>
      </c>
      <c r="BI99" s="39">
        <f t="shared" si="14"/>
        <v>0</v>
      </c>
      <c r="BJ99" s="39">
        <f t="shared" si="14"/>
        <v>75.92</v>
      </c>
      <c r="BK99" s="46">
        <f t="shared" si="14"/>
        <v>654.53</v>
      </c>
    </row>
    <row r="100" spans="1:63" x14ac:dyDescent="0.2">
      <c r="A100" s="57"/>
      <c r="B100" s="69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70"/>
    </row>
    <row r="101" spans="1:63" x14ac:dyDescent="0.2">
      <c r="A101" s="27" t="s">
        <v>19</v>
      </c>
      <c r="B101" s="28" t="s">
        <v>103</v>
      </c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4"/>
    </row>
    <row r="102" spans="1:63" x14ac:dyDescent="0.2">
      <c r="A102" s="71"/>
      <c r="B102" s="32" t="s">
        <v>104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10.15</v>
      </c>
      <c r="AW102" s="36">
        <v>38727.950000000004</v>
      </c>
      <c r="AX102" s="36">
        <v>0</v>
      </c>
      <c r="AY102" s="36">
        <v>0</v>
      </c>
      <c r="AZ102" s="36">
        <v>161.37</v>
      </c>
      <c r="BA102" s="36">
        <v>0</v>
      </c>
      <c r="BB102" s="36">
        <v>0</v>
      </c>
      <c r="BC102" s="36">
        <v>0</v>
      </c>
      <c r="BD102" s="36">
        <v>0</v>
      </c>
      <c r="BE102" s="36">
        <v>0</v>
      </c>
      <c r="BF102" s="36">
        <v>5.31</v>
      </c>
      <c r="BG102" s="36">
        <v>756.7</v>
      </c>
      <c r="BH102" s="36">
        <v>0</v>
      </c>
      <c r="BI102" s="36">
        <v>0</v>
      </c>
      <c r="BJ102" s="36">
        <v>12.04</v>
      </c>
      <c r="BK102" s="34">
        <f>SUM(C102:BJ102)</f>
        <v>39673.520000000004</v>
      </c>
    </row>
    <row r="103" spans="1:63" x14ac:dyDescent="0.2">
      <c r="A103" s="71"/>
      <c r="B103" s="32" t="s">
        <v>105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0</v>
      </c>
      <c r="AJ103" s="36">
        <v>0</v>
      </c>
      <c r="AK103" s="36">
        <v>0</v>
      </c>
      <c r="AL103" s="36">
        <v>0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0</v>
      </c>
      <c r="AT103" s="36">
        <v>0</v>
      </c>
      <c r="AU103" s="36">
        <v>0</v>
      </c>
      <c r="AV103" s="36">
        <v>7.11</v>
      </c>
      <c r="AW103" s="36">
        <v>26121.32</v>
      </c>
      <c r="AX103" s="36">
        <v>0</v>
      </c>
      <c r="AY103" s="36">
        <v>0</v>
      </c>
      <c r="AZ103" s="36">
        <v>21.42</v>
      </c>
      <c r="BA103" s="36">
        <v>0</v>
      </c>
      <c r="BB103" s="36">
        <v>0</v>
      </c>
      <c r="BC103" s="36">
        <v>0</v>
      </c>
      <c r="BD103" s="36">
        <v>0</v>
      </c>
      <c r="BE103" s="36">
        <v>0</v>
      </c>
      <c r="BF103" s="36">
        <v>3.16</v>
      </c>
      <c r="BG103" s="36">
        <v>717.52</v>
      </c>
      <c r="BH103" s="36">
        <v>0</v>
      </c>
      <c r="BI103" s="36">
        <v>0</v>
      </c>
      <c r="BJ103" s="36">
        <v>2.11</v>
      </c>
      <c r="BK103" s="34">
        <f>SUM(C103:BJ103)</f>
        <v>26872.639999999999</v>
      </c>
    </row>
    <row r="104" spans="1:63" x14ac:dyDescent="0.2">
      <c r="A104" s="71"/>
      <c r="B104" s="32" t="s">
        <v>106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36">
        <v>0</v>
      </c>
      <c r="AT104" s="36">
        <v>0</v>
      </c>
      <c r="AU104" s="36">
        <v>0</v>
      </c>
      <c r="AV104" s="36">
        <v>7.94</v>
      </c>
      <c r="AW104" s="36">
        <v>892.62</v>
      </c>
      <c r="AX104" s="36">
        <v>0</v>
      </c>
      <c r="AY104" s="36">
        <v>0</v>
      </c>
      <c r="AZ104" s="36">
        <v>53.01</v>
      </c>
      <c r="BA104" s="36">
        <v>0</v>
      </c>
      <c r="BB104" s="36">
        <v>0</v>
      </c>
      <c r="BC104" s="36">
        <v>0</v>
      </c>
      <c r="BD104" s="36">
        <v>0</v>
      </c>
      <c r="BE104" s="36">
        <v>0</v>
      </c>
      <c r="BF104" s="36">
        <v>4.83</v>
      </c>
      <c r="BG104" s="36">
        <v>7.05</v>
      </c>
      <c r="BH104" s="36">
        <v>0</v>
      </c>
      <c r="BI104" s="36">
        <v>0</v>
      </c>
      <c r="BJ104" s="36">
        <v>4.57</v>
      </c>
      <c r="BK104" s="34">
        <f>SUM(C104:BJ104)</f>
        <v>970.0200000000001</v>
      </c>
    </row>
    <row r="105" spans="1:63" x14ac:dyDescent="0.2">
      <c r="A105" s="71"/>
      <c r="B105" s="32" t="s">
        <v>107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36">
        <v>0</v>
      </c>
      <c r="AT105" s="36">
        <v>0</v>
      </c>
      <c r="AU105" s="36">
        <v>0</v>
      </c>
      <c r="AV105" s="36">
        <v>0.55000000000000004</v>
      </c>
      <c r="AW105" s="36">
        <v>4.4400000000000004</v>
      </c>
      <c r="AX105" s="36">
        <v>0</v>
      </c>
      <c r="AY105" s="36">
        <v>0</v>
      </c>
      <c r="AZ105" s="36">
        <v>0.5</v>
      </c>
      <c r="BA105" s="36">
        <v>0</v>
      </c>
      <c r="BB105" s="36">
        <v>0</v>
      </c>
      <c r="BC105" s="36">
        <v>0</v>
      </c>
      <c r="BD105" s="36">
        <v>0</v>
      </c>
      <c r="BE105" s="36">
        <v>0</v>
      </c>
      <c r="BF105" s="36">
        <v>0.32</v>
      </c>
      <c r="BG105" s="36">
        <v>0</v>
      </c>
      <c r="BH105" s="36">
        <v>0</v>
      </c>
      <c r="BI105" s="36">
        <v>0</v>
      </c>
      <c r="BJ105" s="36">
        <v>0.03</v>
      </c>
      <c r="BK105" s="34">
        <f>SUM(C105:BJ105)</f>
        <v>5.8400000000000007</v>
      </c>
    </row>
    <row r="106" spans="1:63" ht="13.5" thickBot="1" x14ac:dyDescent="0.25">
      <c r="A106" s="71"/>
      <c r="B106" s="32" t="s">
        <v>108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1.51</v>
      </c>
      <c r="AW106" s="36">
        <v>1479.63</v>
      </c>
      <c r="AX106" s="36">
        <v>0</v>
      </c>
      <c r="AY106" s="36">
        <v>0</v>
      </c>
      <c r="AZ106" s="36">
        <v>4.13</v>
      </c>
      <c r="BA106" s="36">
        <v>0</v>
      </c>
      <c r="BB106" s="36">
        <v>0</v>
      </c>
      <c r="BC106" s="36">
        <v>0</v>
      </c>
      <c r="BD106" s="36">
        <v>0</v>
      </c>
      <c r="BE106" s="36">
        <v>0</v>
      </c>
      <c r="BF106" s="36">
        <v>0.96</v>
      </c>
      <c r="BG106" s="36">
        <v>0.01</v>
      </c>
      <c r="BH106" s="36">
        <v>0</v>
      </c>
      <c r="BI106" s="36">
        <v>0</v>
      </c>
      <c r="BJ106" s="36">
        <v>0.63</v>
      </c>
      <c r="BK106" s="34">
        <f>SUM(C106:BJ106)</f>
        <v>1486.8700000000003</v>
      </c>
    </row>
    <row r="107" spans="1:63" ht="13.5" thickBot="1" x14ac:dyDescent="0.25">
      <c r="A107" s="49"/>
      <c r="B107" s="72" t="s">
        <v>23</v>
      </c>
      <c r="C107" s="73">
        <f t="shared" ref="C107:BK107" si="15">SUM(C102:C106)</f>
        <v>0</v>
      </c>
      <c r="D107" s="39">
        <f t="shared" si="15"/>
        <v>0</v>
      </c>
      <c r="E107" s="39">
        <f t="shared" si="15"/>
        <v>0</v>
      </c>
      <c r="F107" s="39">
        <f t="shared" si="15"/>
        <v>0</v>
      </c>
      <c r="G107" s="39">
        <f t="shared" si="15"/>
        <v>0</v>
      </c>
      <c r="H107" s="39">
        <f t="shared" si="15"/>
        <v>0</v>
      </c>
      <c r="I107" s="39">
        <f t="shared" si="15"/>
        <v>0</v>
      </c>
      <c r="J107" s="39">
        <f t="shared" si="15"/>
        <v>0</v>
      </c>
      <c r="K107" s="39">
        <f t="shared" si="15"/>
        <v>0</v>
      </c>
      <c r="L107" s="39">
        <f t="shared" si="15"/>
        <v>0</v>
      </c>
      <c r="M107" s="39">
        <f t="shared" si="15"/>
        <v>0</v>
      </c>
      <c r="N107" s="39">
        <f t="shared" si="15"/>
        <v>0</v>
      </c>
      <c r="O107" s="39">
        <f t="shared" si="15"/>
        <v>0</v>
      </c>
      <c r="P107" s="39">
        <f t="shared" si="15"/>
        <v>0</v>
      </c>
      <c r="Q107" s="39">
        <f t="shared" si="15"/>
        <v>0</v>
      </c>
      <c r="R107" s="39">
        <f t="shared" si="15"/>
        <v>0</v>
      </c>
      <c r="S107" s="39">
        <f t="shared" si="15"/>
        <v>0</v>
      </c>
      <c r="T107" s="39">
        <f t="shared" si="15"/>
        <v>0</v>
      </c>
      <c r="U107" s="39">
        <f t="shared" si="15"/>
        <v>0</v>
      </c>
      <c r="V107" s="39">
        <f t="shared" si="15"/>
        <v>0</v>
      </c>
      <c r="W107" s="39">
        <f t="shared" si="15"/>
        <v>0</v>
      </c>
      <c r="X107" s="39">
        <f t="shared" si="15"/>
        <v>0</v>
      </c>
      <c r="Y107" s="39">
        <f t="shared" si="15"/>
        <v>0</v>
      </c>
      <c r="Z107" s="39">
        <f t="shared" si="15"/>
        <v>0</v>
      </c>
      <c r="AA107" s="39">
        <f t="shared" si="15"/>
        <v>0</v>
      </c>
      <c r="AB107" s="39">
        <f t="shared" si="15"/>
        <v>0</v>
      </c>
      <c r="AC107" s="39">
        <f t="shared" si="15"/>
        <v>0</v>
      </c>
      <c r="AD107" s="39">
        <f t="shared" si="15"/>
        <v>0</v>
      </c>
      <c r="AE107" s="39">
        <f t="shared" si="15"/>
        <v>0</v>
      </c>
      <c r="AF107" s="39">
        <f t="shared" si="15"/>
        <v>0</v>
      </c>
      <c r="AG107" s="39">
        <f t="shared" si="15"/>
        <v>0</v>
      </c>
      <c r="AH107" s="39">
        <f t="shared" si="15"/>
        <v>0</v>
      </c>
      <c r="AI107" s="39">
        <f t="shared" si="15"/>
        <v>0</v>
      </c>
      <c r="AJ107" s="39">
        <f t="shared" si="15"/>
        <v>0</v>
      </c>
      <c r="AK107" s="39">
        <f t="shared" si="15"/>
        <v>0</v>
      </c>
      <c r="AL107" s="39">
        <f t="shared" si="15"/>
        <v>0</v>
      </c>
      <c r="AM107" s="39">
        <f t="shared" si="15"/>
        <v>0</v>
      </c>
      <c r="AN107" s="39">
        <f t="shared" si="15"/>
        <v>0</v>
      </c>
      <c r="AO107" s="39">
        <f t="shared" si="15"/>
        <v>0</v>
      </c>
      <c r="AP107" s="39">
        <f t="shared" si="15"/>
        <v>0</v>
      </c>
      <c r="AQ107" s="39">
        <f t="shared" si="15"/>
        <v>0</v>
      </c>
      <c r="AR107" s="39">
        <f t="shared" si="15"/>
        <v>0</v>
      </c>
      <c r="AS107" s="39">
        <f t="shared" si="15"/>
        <v>0</v>
      </c>
      <c r="AT107" s="39">
        <f t="shared" si="15"/>
        <v>0</v>
      </c>
      <c r="AU107" s="39">
        <f t="shared" si="15"/>
        <v>0</v>
      </c>
      <c r="AV107" s="39">
        <f t="shared" si="15"/>
        <v>27.260000000000005</v>
      </c>
      <c r="AW107" s="39">
        <f t="shared" si="15"/>
        <v>67225.960000000006</v>
      </c>
      <c r="AX107" s="39">
        <f t="shared" si="15"/>
        <v>0</v>
      </c>
      <c r="AY107" s="39">
        <f t="shared" si="15"/>
        <v>0</v>
      </c>
      <c r="AZ107" s="39">
        <f t="shared" si="15"/>
        <v>240.43</v>
      </c>
      <c r="BA107" s="39">
        <f t="shared" si="15"/>
        <v>0</v>
      </c>
      <c r="BB107" s="39">
        <f t="shared" si="15"/>
        <v>0</v>
      </c>
      <c r="BC107" s="39">
        <f t="shared" si="15"/>
        <v>0</v>
      </c>
      <c r="BD107" s="39">
        <f t="shared" si="15"/>
        <v>0</v>
      </c>
      <c r="BE107" s="39">
        <f t="shared" si="15"/>
        <v>0</v>
      </c>
      <c r="BF107" s="39">
        <f t="shared" si="15"/>
        <v>14.579999999999998</v>
      </c>
      <c r="BG107" s="39">
        <f t="shared" si="15"/>
        <v>1481.28</v>
      </c>
      <c r="BH107" s="39">
        <f t="shared" si="15"/>
        <v>0</v>
      </c>
      <c r="BI107" s="39">
        <f t="shared" si="15"/>
        <v>0</v>
      </c>
      <c r="BJ107" s="39">
        <f t="shared" si="15"/>
        <v>19.38</v>
      </c>
      <c r="BK107" s="74">
        <f t="shared" si="15"/>
        <v>69008.89</v>
      </c>
    </row>
    <row r="108" spans="1:63" ht="13.5" thickBot="1" x14ac:dyDescent="0.25">
      <c r="A108" s="37"/>
      <c r="B108" s="65" t="s">
        <v>94</v>
      </c>
      <c r="C108" s="39">
        <f t="shared" ref="C108:BK108" si="16">C107+C99</f>
        <v>0</v>
      </c>
      <c r="D108" s="39">
        <f t="shared" si="16"/>
        <v>0</v>
      </c>
      <c r="E108" s="39">
        <f t="shared" si="16"/>
        <v>0</v>
      </c>
      <c r="F108" s="39">
        <f t="shared" si="16"/>
        <v>0</v>
      </c>
      <c r="G108" s="39">
        <f t="shared" si="16"/>
        <v>0</v>
      </c>
      <c r="H108" s="39">
        <f t="shared" si="16"/>
        <v>0</v>
      </c>
      <c r="I108" s="39">
        <f t="shared" si="16"/>
        <v>0</v>
      </c>
      <c r="J108" s="39">
        <f t="shared" si="16"/>
        <v>0</v>
      </c>
      <c r="K108" s="39">
        <f t="shared" si="16"/>
        <v>0</v>
      </c>
      <c r="L108" s="39">
        <f t="shared" si="16"/>
        <v>0</v>
      </c>
      <c r="M108" s="39">
        <f t="shared" si="16"/>
        <v>0</v>
      </c>
      <c r="N108" s="39">
        <f t="shared" si="16"/>
        <v>0</v>
      </c>
      <c r="O108" s="39">
        <f t="shared" si="16"/>
        <v>0</v>
      </c>
      <c r="P108" s="39">
        <f t="shared" si="16"/>
        <v>0</v>
      </c>
      <c r="Q108" s="39">
        <f t="shared" si="16"/>
        <v>0</v>
      </c>
      <c r="R108" s="39">
        <f t="shared" si="16"/>
        <v>0</v>
      </c>
      <c r="S108" s="39">
        <f t="shared" si="16"/>
        <v>0</v>
      </c>
      <c r="T108" s="39">
        <f t="shared" si="16"/>
        <v>0</v>
      </c>
      <c r="U108" s="39">
        <f t="shared" si="16"/>
        <v>0</v>
      </c>
      <c r="V108" s="39">
        <f t="shared" si="16"/>
        <v>0</v>
      </c>
      <c r="W108" s="39">
        <f t="shared" si="16"/>
        <v>0</v>
      </c>
      <c r="X108" s="39">
        <f t="shared" si="16"/>
        <v>0</v>
      </c>
      <c r="Y108" s="39">
        <f t="shared" si="16"/>
        <v>0</v>
      </c>
      <c r="Z108" s="39">
        <f t="shared" si="16"/>
        <v>0</v>
      </c>
      <c r="AA108" s="39">
        <f t="shared" si="16"/>
        <v>0</v>
      </c>
      <c r="AB108" s="39">
        <f t="shared" si="16"/>
        <v>0</v>
      </c>
      <c r="AC108" s="39">
        <f t="shared" si="16"/>
        <v>0</v>
      </c>
      <c r="AD108" s="39">
        <f t="shared" si="16"/>
        <v>0</v>
      </c>
      <c r="AE108" s="39">
        <f t="shared" si="16"/>
        <v>0</v>
      </c>
      <c r="AF108" s="39">
        <f t="shared" si="16"/>
        <v>0</v>
      </c>
      <c r="AG108" s="39">
        <f t="shared" si="16"/>
        <v>0</v>
      </c>
      <c r="AH108" s="39">
        <f t="shared" si="16"/>
        <v>0</v>
      </c>
      <c r="AI108" s="39">
        <f t="shared" si="16"/>
        <v>0</v>
      </c>
      <c r="AJ108" s="39">
        <f t="shared" si="16"/>
        <v>0</v>
      </c>
      <c r="AK108" s="39">
        <f t="shared" si="16"/>
        <v>0</v>
      </c>
      <c r="AL108" s="39">
        <f t="shared" si="16"/>
        <v>0</v>
      </c>
      <c r="AM108" s="39">
        <f t="shared" si="16"/>
        <v>0</v>
      </c>
      <c r="AN108" s="39">
        <f t="shared" si="16"/>
        <v>0</v>
      </c>
      <c r="AO108" s="39">
        <f t="shared" si="16"/>
        <v>0</v>
      </c>
      <c r="AP108" s="39">
        <f t="shared" si="16"/>
        <v>0</v>
      </c>
      <c r="AQ108" s="39">
        <f t="shared" si="16"/>
        <v>0</v>
      </c>
      <c r="AR108" s="39">
        <f t="shared" si="16"/>
        <v>0</v>
      </c>
      <c r="AS108" s="39">
        <f t="shared" si="16"/>
        <v>0</v>
      </c>
      <c r="AT108" s="39">
        <f t="shared" si="16"/>
        <v>0</v>
      </c>
      <c r="AU108" s="39">
        <f t="shared" si="16"/>
        <v>0</v>
      </c>
      <c r="AV108" s="39">
        <f t="shared" si="16"/>
        <v>128.82999999999998</v>
      </c>
      <c r="AW108" s="39">
        <f t="shared" si="16"/>
        <v>67325.3</v>
      </c>
      <c r="AX108" s="39">
        <f t="shared" si="16"/>
        <v>0</v>
      </c>
      <c r="AY108" s="39">
        <f t="shared" si="16"/>
        <v>0</v>
      </c>
      <c r="AZ108" s="39">
        <f t="shared" si="16"/>
        <v>563.84</v>
      </c>
      <c r="BA108" s="39">
        <f t="shared" si="16"/>
        <v>0</v>
      </c>
      <c r="BB108" s="39">
        <f t="shared" si="16"/>
        <v>0</v>
      </c>
      <c r="BC108" s="39">
        <f t="shared" si="16"/>
        <v>0</v>
      </c>
      <c r="BD108" s="39">
        <f t="shared" si="16"/>
        <v>0</v>
      </c>
      <c r="BE108" s="39">
        <f t="shared" si="16"/>
        <v>0</v>
      </c>
      <c r="BF108" s="39">
        <f t="shared" si="16"/>
        <v>57.96</v>
      </c>
      <c r="BG108" s="39">
        <f t="shared" si="16"/>
        <v>1492.19</v>
      </c>
      <c r="BH108" s="39">
        <f t="shared" si="16"/>
        <v>0</v>
      </c>
      <c r="BI108" s="39">
        <f t="shared" si="16"/>
        <v>0</v>
      </c>
      <c r="BJ108" s="39">
        <f t="shared" si="16"/>
        <v>95.3</v>
      </c>
      <c r="BK108" s="46">
        <f t="shared" si="16"/>
        <v>69663.42</v>
      </c>
    </row>
    <row r="109" spans="1:63" x14ac:dyDescent="0.2">
      <c r="A109" s="57"/>
      <c r="B109" s="7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70"/>
    </row>
    <row r="110" spans="1:63" x14ac:dyDescent="0.2">
      <c r="A110" s="27" t="s">
        <v>109</v>
      </c>
      <c r="B110" s="59" t="s">
        <v>110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4"/>
    </row>
    <row r="111" spans="1:63" ht="13.5" thickBot="1" x14ac:dyDescent="0.25">
      <c r="A111" s="71"/>
      <c r="B111" s="76" t="s">
        <v>111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36">
        <v>0</v>
      </c>
      <c r="AT111" s="36">
        <v>0</v>
      </c>
      <c r="AU111" s="36">
        <v>0</v>
      </c>
      <c r="AV111" s="36">
        <v>0</v>
      </c>
      <c r="AW111" s="36">
        <v>0</v>
      </c>
      <c r="AX111" s="36">
        <v>0</v>
      </c>
      <c r="AY111" s="36">
        <v>0</v>
      </c>
      <c r="AZ111" s="36">
        <v>0</v>
      </c>
      <c r="BA111" s="36">
        <v>0</v>
      </c>
      <c r="BB111" s="36">
        <v>0</v>
      </c>
      <c r="BC111" s="36">
        <v>0</v>
      </c>
      <c r="BD111" s="36">
        <v>0</v>
      </c>
      <c r="BE111" s="36">
        <v>0</v>
      </c>
      <c r="BF111" s="36">
        <v>0</v>
      </c>
      <c r="BG111" s="36">
        <v>0</v>
      </c>
      <c r="BH111" s="36">
        <v>0</v>
      </c>
      <c r="BI111" s="36">
        <v>0</v>
      </c>
      <c r="BJ111" s="36">
        <v>0</v>
      </c>
      <c r="BK111" s="67">
        <v>0</v>
      </c>
    </row>
    <row r="112" spans="1:63" ht="13.5" thickBot="1" x14ac:dyDescent="0.25">
      <c r="A112" s="37"/>
      <c r="B112" s="65" t="s">
        <v>98</v>
      </c>
      <c r="C112" s="39">
        <f>SUM(C111)</f>
        <v>0</v>
      </c>
      <c r="D112" s="39">
        <f t="shared" ref="D112:BK112" si="17">SUM(D111)</f>
        <v>0</v>
      </c>
      <c r="E112" s="39">
        <f t="shared" si="17"/>
        <v>0</v>
      </c>
      <c r="F112" s="39">
        <f t="shared" si="17"/>
        <v>0</v>
      </c>
      <c r="G112" s="39">
        <f t="shared" si="17"/>
        <v>0</v>
      </c>
      <c r="H112" s="39">
        <f t="shared" si="17"/>
        <v>0</v>
      </c>
      <c r="I112" s="39">
        <f t="shared" si="17"/>
        <v>0</v>
      </c>
      <c r="J112" s="39">
        <f t="shared" si="17"/>
        <v>0</v>
      </c>
      <c r="K112" s="39">
        <f t="shared" si="17"/>
        <v>0</v>
      </c>
      <c r="L112" s="39">
        <f t="shared" si="17"/>
        <v>0</v>
      </c>
      <c r="M112" s="39">
        <f t="shared" si="17"/>
        <v>0</v>
      </c>
      <c r="N112" s="39">
        <f t="shared" si="17"/>
        <v>0</v>
      </c>
      <c r="O112" s="39">
        <f t="shared" si="17"/>
        <v>0</v>
      </c>
      <c r="P112" s="39">
        <f t="shared" si="17"/>
        <v>0</v>
      </c>
      <c r="Q112" s="39">
        <f t="shared" si="17"/>
        <v>0</v>
      </c>
      <c r="R112" s="39">
        <f t="shared" si="17"/>
        <v>0</v>
      </c>
      <c r="S112" s="39">
        <f t="shared" si="17"/>
        <v>0</v>
      </c>
      <c r="T112" s="39">
        <f t="shared" si="17"/>
        <v>0</v>
      </c>
      <c r="U112" s="39">
        <f t="shared" si="17"/>
        <v>0</v>
      </c>
      <c r="V112" s="39">
        <f t="shared" si="17"/>
        <v>0</v>
      </c>
      <c r="W112" s="39">
        <f t="shared" si="17"/>
        <v>0</v>
      </c>
      <c r="X112" s="39">
        <f t="shared" si="17"/>
        <v>0</v>
      </c>
      <c r="Y112" s="39">
        <f t="shared" si="17"/>
        <v>0</v>
      </c>
      <c r="Z112" s="39">
        <f t="shared" si="17"/>
        <v>0</v>
      </c>
      <c r="AA112" s="39">
        <f t="shared" si="17"/>
        <v>0</v>
      </c>
      <c r="AB112" s="39">
        <f t="shared" si="17"/>
        <v>0</v>
      </c>
      <c r="AC112" s="39">
        <f t="shared" si="17"/>
        <v>0</v>
      </c>
      <c r="AD112" s="39">
        <f t="shared" si="17"/>
        <v>0</v>
      </c>
      <c r="AE112" s="39">
        <f t="shared" si="17"/>
        <v>0</v>
      </c>
      <c r="AF112" s="39">
        <f t="shared" si="17"/>
        <v>0</v>
      </c>
      <c r="AG112" s="39">
        <f t="shared" si="17"/>
        <v>0</v>
      </c>
      <c r="AH112" s="39">
        <f t="shared" si="17"/>
        <v>0</v>
      </c>
      <c r="AI112" s="39">
        <f t="shared" si="17"/>
        <v>0</v>
      </c>
      <c r="AJ112" s="39">
        <f t="shared" si="17"/>
        <v>0</v>
      </c>
      <c r="AK112" s="39">
        <f t="shared" si="17"/>
        <v>0</v>
      </c>
      <c r="AL112" s="39">
        <f t="shared" si="17"/>
        <v>0</v>
      </c>
      <c r="AM112" s="39">
        <f t="shared" si="17"/>
        <v>0</v>
      </c>
      <c r="AN112" s="39">
        <f t="shared" si="17"/>
        <v>0</v>
      </c>
      <c r="AO112" s="39">
        <f t="shared" si="17"/>
        <v>0</v>
      </c>
      <c r="AP112" s="39">
        <f t="shared" si="17"/>
        <v>0</v>
      </c>
      <c r="AQ112" s="39">
        <f t="shared" si="17"/>
        <v>0</v>
      </c>
      <c r="AR112" s="39">
        <f t="shared" si="17"/>
        <v>0</v>
      </c>
      <c r="AS112" s="39">
        <f t="shared" si="17"/>
        <v>0</v>
      </c>
      <c r="AT112" s="39">
        <f t="shared" si="17"/>
        <v>0</v>
      </c>
      <c r="AU112" s="39">
        <f t="shared" si="17"/>
        <v>0</v>
      </c>
      <c r="AV112" s="39">
        <f t="shared" si="17"/>
        <v>0</v>
      </c>
      <c r="AW112" s="39">
        <f t="shared" si="17"/>
        <v>0</v>
      </c>
      <c r="AX112" s="39">
        <f t="shared" si="17"/>
        <v>0</v>
      </c>
      <c r="AY112" s="39">
        <f t="shared" si="17"/>
        <v>0</v>
      </c>
      <c r="AZ112" s="39">
        <f t="shared" si="17"/>
        <v>0</v>
      </c>
      <c r="BA112" s="39">
        <f t="shared" si="17"/>
        <v>0</v>
      </c>
      <c r="BB112" s="39">
        <f t="shared" si="17"/>
        <v>0</v>
      </c>
      <c r="BC112" s="39">
        <f t="shared" si="17"/>
        <v>0</v>
      </c>
      <c r="BD112" s="39">
        <f t="shared" si="17"/>
        <v>0</v>
      </c>
      <c r="BE112" s="39">
        <f t="shared" si="17"/>
        <v>0</v>
      </c>
      <c r="BF112" s="39">
        <f t="shared" si="17"/>
        <v>0</v>
      </c>
      <c r="BG112" s="39">
        <f t="shared" si="17"/>
        <v>0</v>
      </c>
      <c r="BH112" s="39">
        <f t="shared" si="17"/>
        <v>0</v>
      </c>
      <c r="BI112" s="39">
        <f t="shared" si="17"/>
        <v>0</v>
      </c>
      <c r="BJ112" s="39">
        <f t="shared" si="17"/>
        <v>0</v>
      </c>
      <c r="BK112" s="46">
        <f t="shared" si="17"/>
        <v>0</v>
      </c>
    </row>
    <row r="113" spans="1:63" ht="13.5" thickBot="1" x14ac:dyDescent="0.25">
      <c r="A113" s="62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77"/>
    </row>
    <row r="114" spans="1:63" ht="13.5" thickBot="1" x14ac:dyDescent="0.25">
      <c r="A114" s="37"/>
      <c r="B114" s="78" t="s">
        <v>112</v>
      </c>
      <c r="C114" s="39">
        <f>C112+C108+C94+C89+C56</f>
        <v>0</v>
      </c>
      <c r="D114" s="39">
        <f t="shared" ref="D114:BK114" si="18">D112+D108+D94+D89+D56</f>
        <v>2593.17</v>
      </c>
      <c r="E114" s="39">
        <f t="shared" si="18"/>
        <v>1463.5900000000001</v>
      </c>
      <c r="F114" s="39">
        <f t="shared" si="18"/>
        <v>0</v>
      </c>
      <c r="G114" s="39">
        <f t="shared" si="18"/>
        <v>0</v>
      </c>
      <c r="H114" s="39">
        <f t="shared" si="18"/>
        <v>4703.6900000000014</v>
      </c>
      <c r="I114" s="39">
        <f t="shared" si="18"/>
        <v>38154.49</v>
      </c>
      <c r="J114" s="39">
        <f t="shared" si="18"/>
        <v>2887.66</v>
      </c>
      <c r="K114" s="39">
        <f t="shared" si="18"/>
        <v>0</v>
      </c>
      <c r="L114" s="39">
        <f t="shared" si="18"/>
        <v>8211.4700000000012</v>
      </c>
      <c r="M114" s="39">
        <f t="shared" si="18"/>
        <v>0</v>
      </c>
      <c r="N114" s="39">
        <f t="shared" si="18"/>
        <v>0</v>
      </c>
      <c r="O114" s="39">
        <f t="shared" si="18"/>
        <v>0</v>
      </c>
      <c r="P114" s="39">
        <f t="shared" si="18"/>
        <v>0</v>
      </c>
      <c r="Q114" s="39">
        <f t="shared" si="18"/>
        <v>0</v>
      </c>
      <c r="R114" s="39">
        <f t="shared" si="18"/>
        <v>2907.9800000000005</v>
      </c>
      <c r="S114" s="39">
        <f t="shared" si="18"/>
        <v>3640.0000000000005</v>
      </c>
      <c r="T114" s="39">
        <f t="shared" si="18"/>
        <v>308.73</v>
      </c>
      <c r="U114" s="39">
        <f t="shared" si="18"/>
        <v>0</v>
      </c>
      <c r="V114" s="39">
        <f t="shared" si="18"/>
        <v>1493.5500000000006</v>
      </c>
      <c r="W114" s="39">
        <f t="shared" si="18"/>
        <v>0</v>
      </c>
      <c r="X114" s="39">
        <f t="shared" si="18"/>
        <v>0</v>
      </c>
      <c r="Y114" s="39">
        <f t="shared" si="18"/>
        <v>0</v>
      </c>
      <c r="Z114" s="39">
        <f t="shared" si="18"/>
        <v>0</v>
      </c>
      <c r="AA114" s="39">
        <f t="shared" si="18"/>
        <v>0</v>
      </c>
      <c r="AB114" s="39">
        <f t="shared" si="18"/>
        <v>575.84999999999991</v>
      </c>
      <c r="AC114" s="39">
        <f t="shared" si="18"/>
        <v>105.76000000000002</v>
      </c>
      <c r="AD114" s="39">
        <f t="shared" si="18"/>
        <v>1.6199999999999999</v>
      </c>
      <c r="AE114" s="39">
        <f t="shared" si="18"/>
        <v>0</v>
      </c>
      <c r="AF114" s="39">
        <f t="shared" si="18"/>
        <v>676.89</v>
      </c>
      <c r="AG114" s="39">
        <f t="shared" si="18"/>
        <v>0</v>
      </c>
      <c r="AH114" s="39">
        <f t="shared" si="18"/>
        <v>0</v>
      </c>
      <c r="AI114" s="39">
        <f t="shared" si="18"/>
        <v>0</v>
      </c>
      <c r="AJ114" s="39">
        <f t="shared" si="18"/>
        <v>0</v>
      </c>
      <c r="AK114" s="39">
        <f t="shared" si="18"/>
        <v>0</v>
      </c>
      <c r="AL114" s="39">
        <f t="shared" si="18"/>
        <v>1047.2599999999998</v>
      </c>
      <c r="AM114" s="39">
        <f t="shared" si="18"/>
        <v>32.559999999999995</v>
      </c>
      <c r="AN114" s="39">
        <f t="shared" si="18"/>
        <v>5.17</v>
      </c>
      <c r="AO114" s="39">
        <f t="shared" si="18"/>
        <v>0</v>
      </c>
      <c r="AP114" s="39">
        <f t="shared" si="18"/>
        <v>269.51</v>
      </c>
      <c r="AQ114" s="39">
        <f t="shared" si="18"/>
        <v>0</v>
      </c>
      <c r="AR114" s="39">
        <f t="shared" si="18"/>
        <v>428.78999999999996</v>
      </c>
      <c r="AS114" s="39">
        <f t="shared" si="18"/>
        <v>0.37000000000000005</v>
      </c>
      <c r="AT114" s="39">
        <f t="shared" si="18"/>
        <v>0</v>
      </c>
      <c r="AU114" s="39">
        <f t="shared" si="18"/>
        <v>0</v>
      </c>
      <c r="AV114" s="39">
        <f t="shared" si="18"/>
        <v>26505.870000000006</v>
      </c>
      <c r="AW114" s="39">
        <f t="shared" si="18"/>
        <v>78882.02</v>
      </c>
      <c r="AX114" s="39">
        <f t="shared" si="18"/>
        <v>98.77000000000001</v>
      </c>
      <c r="AY114" s="39">
        <f t="shared" si="18"/>
        <v>0.22</v>
      </c>
      <c r="AZ114" s="39">
        <f t="shared" si="18"/>
        <v>19639.579999999998</v>
      </c>
      <c r="BA114" s="39">
        <f t="shared" si="18"/>
        <v>0</v>
      </c>
      <c r="BB114" s="39">
        <f t="shared" si="18"/>
        <v>0</v>
      </c>
      <c r="BC114" s="39">
        <f t="shared" si="18"/>
        <v>0</v>
      </c>
      <c r="BD114" s="39">
        <f t="shared" si="18"/>
        <v>0</v>
      </c>
      <c r="BE114" s="39">
        <f t="shared" si="18"/>
        <v>0</v>
      </c>
      <c r="BF114" s="39">
        <f t="shared" si="18"/>
        <v>31335.87</v>
      </c>
      <c r="BG114" s="39">
        <f t="shared" si="18"/>
        <v>3698.14</v>
      </c>
      <c r="BH114" s="39">
        <f t="shared" si="18"/>
        <v>180.86</v>
      </c>
      <c r="BI114" s="39">
        <f t="shared" si="18"/>
        <v>0</v>
      </c>
      <c r="BJ114" s="39">
        <f t="shared" si="18"/>
        <v>9662.73</v>
      </c>
      <c r="BK114" s="39">
        <f t="shared" si="18"/>
        <v>239512.16999999998</v>
      </c>
    </row>
    <row r="115" spans="1:63" ht="13.5" thickBot="1" x14ac:dyDescent="0.25">
      <c r="A115" s="62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77"/>
    </row>
    <row r="116" spans="1:63" ht="15" x14ac:dyDescent="0.3">
      <c r="A116" s="23" t="s">
        <v>113</v>
      </c>
      <c r="B116" s="79" t="s">
        <v>114</v>
      </c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1"/>
    </row>
    <row r="117" spans="1:63" ht="15.75" thickBot="1" x14ac:dyDescent="0.35">
      <c r="A117" s="82"/>
      <c r="B117" s="83" t="s">
        <v>115</v>
      </c>
      <c r="C117" s="84">
        <v>0</v>
      </c>
      <c r="D117" s="84">
        <v>0</v>
      </c>
      <c r="E117" s="84">
        <v>0</v>
      </c>
      <c r="F117" s="84">
        <v>0</v>
      </c>
      <c r="G117" s="84">
        <v>0</v>
      </c>
      <c r="H117" s="84">
        <v>2.13</v>
      </c>
      <c r="I117" s="84">
        <v>1.24</v>
      </c>
      <c r="J117" s="84">
        <v>0</v>
      </c>
      <c r="K117" s="84">
        <v>0</v>
      </c>
      <c r="L117" s="84">
        <v>1.62</v>
      </c>
      <c r="M117" s="84">
        <v>0</v>
      </c>
      <c r="N117" s="84">
        <v>0</v>
      </c>
      <c r="O117" s="84">
        <v>0</v>
      </c>
      <c r="P117" s="84">
        <v>0</v>
      </c>
      <c r="Q117" s="84">
        <v>0</v>
      </c>
      <c r="R117" s="84">
        <v>2.63</v>
      </c>
      <c r="S117" s="84">
        <v>4.84</v>
      </c>
      <c r="T117" s="84">
        <v>0</v>
      </c>
      <c r="U117" s="84">
        <v>0</v>
      </c>
      <c r="V117" s="84">
        <v>2.96</v>
      </c>
      <c r="W117" s="84">
        <v>0</v>
      </c>
      <c r="X117" s="84">
        <v>0</v>
      </c>
      <c r="Y117" s="84">
        <v>0</v>
      </c>
      <c r="Z117" s="84">
        <v>0</v>
      </c>
      <c r="AA117" s="84">
        <v>0</v>
      </c>
      <c r="AB117" s="84">
        <v>0.26</v>
      </c>
      <c r="AC117" s="84">
        <v>0</v>
      </c>
      <c r="AD117" s="84">
        <v>0</v>
      </c>
      <c r="AE117" s="84">
        <v>0</v>
      </c>
      <c r="AF117" s="84">
        <v>0.43</v>
      </c>
      <c r="AG117" s="84">
        <v>0</v>
      </c>
      <c r="AH117" s="84">
        <v>0</v>
      </c>
      <c r="AI117" s="84">
        <v>0</v>
      </c>
      <c r="AJ117" s="84">
        <v>0</v>
      </c>
      <c r="AK117" s="84">
        <v>0</v>
      </c>
      <c r="AL117" s="84">
        <v>0.31</v>
      </c>
      <c r="AM117" s="84">
        <v>0</v>
      </c>
      <c r="AN117" s="84">
        <v>0</v>
      </c>
      <c r="AO117" s="84">
        <v>0</v>
      </c>
      <c r="AP117" s="84">
        <v>0.49</v>
      </c>
      <c r="AQ117" s="84">
        <v>0</v>
      </c>
      <c r="AR117" s="84">
        <v>0</v>
      </c>
      <c r="AS117" s="84">
        <v>0</v>
      </c>
      <c r="AT117" s="84">
        <v>0</v>
      </c>
      <c r="AU117" s="84">
        <v>0</v>
      </c>
      <c r="AV117" s="84">
        <v>7.31</v>
      </c>
      <c r="AW117" s="84">
        <v>4.8499999999999996</v>
      </c>
      <c r="AX117" s="84">
        <v>0</v>
      </c>
      <c r="AY117" s="84">
        <v>0</v>
      </c>
      <c r="AZ117" s="84">
        <v>14.77</v>
      </c>
      <c r="BA117" s="84">
        <v>0</v>
      </c>
      <c r="BB117" s="84">
        <v>0</v>
      </c>
      <c r="BC117" s="84">
        <v>0</v>
      </c>
      <c r="BD117" s="84">
        <v>0</v>
      </c>
      <c r="BE117" s="84">
        <v>0</v>
      </c>
      <c r="BF117" s="84">
        <v>17.440000000000001</v>
      </c>
      <c r="BG117" s="84">
        <v>5.07</v>
      </c>
      <c r="BH117" s="84">
        <v>7.0000000000000007E-2</v>
      </c>
      <c r="BI117" s="84">
        <v>0</v>
      </c>
      <c r="BJ117" s="84">
        <v>13.26</v>
      </c>
      <c r="BK117" s="85">
        <f>SUM(C117:BJ117)</f>
        <v>79.679999999999993</v>
      </c>
    </row>
    <row r="118" spans="1:63" ht="13.5" thickBot="1" x14ac:dyDescent="0.25">
      <c r="A118" s="54"/>
      <c r="B118" s="55" t="s">
        <v>98</v>
      </c>
      <c r="C118" s="56">
        <f>SUM(C117)</f>
        <v>0</v>
      </c>
      <c r="D118" s="56">
        <f t="shared" ref="D118:BK118" si="19">SUM(D117)</f>
        <v>0</v>
      </c>
      <c r="E118" s="56">
        <f t="shared" si="19"/>
        <v>0</v>
      </c>
      <c r="F118" s="56">
        <f t="shared" si="19"/>
        <v>0</v>
      </c>
      <c r="G118" s="56">
        <f t="shared" si="19"/>
        <v>0</v>
      </c>
      <c r="H118" s="56">
        <f t="shared" si="19"/>
        <v>2.13</v>
      </c>
      <c r="I118" s="56">
        <f t="shared" si="19"/>
        <v>1.24</v>
      </c>
      <c r="J118" s="56">
        <f t="shared" si="19"/>
        <v>0</v>
      </c>
      <c r="K118" s="56">
        <f t="shared" si="19"/>
        <v>0</v>
      </c>
      <c r="L118" s="56">
        <f t="shared" si="19"/>
        <v>1.62</v>
      </c>
      <c r="M118" s="56">
        <f t="shared" si="19"/>
        <v>0</v>
      </c>
      <c r="N118" s="56">
        <f t="shared" si="19"/>
        <v>0</v>
      </c>
      <c r="O118" s="56">
        <f t="shared" si="19"/>
        <v>0</v>
      </c>
      <c r="P118" s="56">
        <f t="shared" si="19"/>
        <v>0</v>
      </c>
      <c r="Q118" s="56">
        <f t="shared" si="19"/>
        <v>0</v>
      </c>
      <c r="R118" s="56">
        <f t="shared" si="19"/>
        <v>2.63</v>
      </c>
      <c r="S118" s="56">
        <f t="shared" si="19"/>
        <v>4.84</v>
      </c>
      <c r="T118" s="56">
        <f t="shared" si="19"/>
        <v>0</v>
      </c>
      <c r="U118" s="56">
        <f t="shared" si="19"/>
        <v>0</v>
      </c>
      <c r="V118" s="56">
        <f t="shared" si="19"/>
        <v>2.96</v>
      </c>
      <c r="W118" s="56">
        <f t="shared" si="19"/>
        <v>0</v>
      </c>
      <c r="X118" s="56">
        <f t="shared" si="19"/>
        <v>0</v>
      </c>
      <c r="Y118" s="56">
        <f t="shared" si="19"/>
        <v>0</v>
      </c>
      <c r="Z118" s="56">
        <f t="shared" si="19"/>
        <v>0</v>
      </c>
      <c r="AA118" s="56">
        <f t="shared" si="19"/>
        <v>0</v>
      </c>
      <c r="AB118" s="56">
        <f t="shared" si="19"/>
        <v>0.26</v>
      </c>
      <c r="AC118" s="56">
        <f t="shared" si="19"/>
        <v>0</v>
      </c>
      <c r="AD118" s="56">
        <f t="shared" si="19"/>
        <v>0</v>
      </c>
      <c r="AE118" s="56">
        <f t="shared" si="19"/>
        <v>0</v>
      </c>
      <c r="AF118" s="56">
        <f t="shared" si="19"/>
        <v>0.43</v>
      </c>
      <c r="AG118" s="56">
        <f t="shared" si="19"/>
        <v>0</v>
      </c>
      <c r="AH118" s="56">
        <f t="shared" si="19"/>
        <v>0</v>
      </c>
      <c r="AI118" s="56">
        <f t="shared" si="19"/>
        <v>0</v>
      </c>
      <c r="AJ118" s="56">
        <f t="shared" si="19"/>
        <v>0</v>
      </c>
      <c r="AK118" s="56">
        <f t="shared" si="19"/>
        <v>0</v>
      </c>
      <c r="AL118" s="56">
        <f t="shared" si="19"/>
        <v>0.31</v>
      </c>
      <c r="AM118" s="56">
        <f t="shared" si="19"/>
        <v>0</v>
      </c>
      <c r="AN118" s="56">
        <f t="shared" si="19"/>
        <v>0</v>
      </c>
      <c r="AO118" s="56">
        <f t="shared" si="19"/>
        <v>0</v>
      </c>
      <c r="AP118" s="56">
        <f t="shared" si="19"/>
        <v>0.49</v>
      </c>
      <c r="AQ118" s="56">
        <f t="shared" si="19"/>
        <v>0</v>
      </c>
      <c r="AR118" s="56">
        <f t="shared" si="19"/>
        <v>0</v>
      </c>
      <c r="AS118" s="56">
        <f t="shared" si="19"/>
        <v>0</v>
      </c>
      <c r="AT118" s="56">
        <f t="shared" si="19"/>
        <v>0</v>
      </c>
      <c r="AU118" s="56">
        <f t="shared" si="19"/>
        <v>0</v>
      </c>
      <c r="AV118" s="56">
        <f t="shared" si="19"/>
        <v>7.31</v>
      </c>
      <c r="AW118" s="56">
        <f t="shared" si="19"/>
        <v>4.8499999999999996</v>
      </c>
      <c r="AX118" s="56">
        <f t="shared" si="19"/>
        <v>0</v>
      </c>
      <c r="AY118" s="56">
        <f t="shared" si="19"/>
        <v>0</v>
      </c>
      <c r="AZ118" s="56">
        <f t="shared" si="19"/>
        <v>14.77</v>
      </c>
      <c r="BA118" s="56">
        <f t="shared" si="19"/>
        <v>0</v>
      </c>
      <c r="BB118" s="56">
        <f t="shared" si="19"/>
        <v>0</v>
      </c>
      <c r="BC118" s="56">
        <f t="shared" si="19"/>
        <v>0</v>
      </c>
      <c r="BD118" s="56">
        <f t="shared" si="19"/>
        <v>0</v>
      </c>
      <c r="BE118" s="56">
        <f t="shared" si="19"/>
        <v>0</v>
      </c>
      <c r="BF118" s="56">
        <f t="shared" si="19"/>
        <v>17.440000000000001</v>
      </c>
      <c r="BG118" s="56">
        <f t="shared" si="19"/>
        <v>5.07</v>
      </c>
      <c r="BH118" s="56">
        <f t="shared" si="19"/>
        <v>7.0000000000000007E-2</v>
      </c>
      <c r="BI118" s="56">
        <f t="shared" si="19"/>
        <v>0</v>
      </c>
      <c r="BJ118" s="56">
        <f t="shared" si="19"/>
        <v>13.26</v>
      </c>
      <c r="BK118" s="56">
        <f t="shared" si="19"/>
        <v>79.679999999999993</v>
      </c>
    </row>
    <row r="119" spans="1:63" x14ac:dyDescent="0.2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7"/>
    </row>
    <row r="120" spans="1:63" x14ac:dyDescent="0.2">
      <c r="A120" s="86"/>
      <c r="B120" s="86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9"/>
    </row>
    <row r="121" spans="1:63" x14ac:dyDescent="0.2">
      <c r="A121" s="86"/>
      <c r="B121" s="90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</row>
    <row r="122" spans="1:63" x14ac:dyDescent="0.2">
      <c r="A122" s="86"/>
      <c r="B122" s="91" t="s">
        <v>116</v>
      </c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6"/>
    </row>
    <row r="123" spans="1:63" x14ac:dyDescent="0.2">
      <c r="A123" s="86"/>
      <c r="B123" s="91" t="s">
        <v>117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</row>
    <row r="124" spans="1:63" x14ac:dyDescent="0.2">
      <c r="A124" s="86"/>
      <c r="B124" s="91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</row>
    <row r="125" spans="1:63" x14ac:dyDescent="0.2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</row>
    <row r="126" spans="1:63" x14ac:dyDescent="0.2">
      <c r="A126" s="86"/>
      <c r="B126" s="91" t="s">
        <v>118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</row>
    <row r="127" spans="1:63" x14ac:dyDescent="0.2">
      <c r="A127" s="86"/>
      <c r="B127" s="91" t="s">
        <v>119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</row>
    <row r="128" spans="1:63" x14ac:dyDescent="0.2">
      <c r="A128" s="86"/>
      <c r="B128" s="91" t="s">
        <v>120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</row>
    <row r="129" spans="1:63" x14ac:dyDescent="0.2">
      <c r="A129" s="86"/>
      <c r="B129" s="91" t="s">
        <v>121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</row>
    <row r="130" spans="1:63" x14ac:dyDescent="0.2">
      <c r="A130" s="86"/>
      <c r="B130" s="91" t="s">
        <v>122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</row>
    <row r="131" spans="1:63" x14ac:dyDescent="0.2">
      <c r="A131" s="86"/>
      <c r="B131" s="91" t="s">
        <v>123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5" ma:contentTypeDescription="Create a new document." ma:contentTypeScope="" ma:versionID="78e2c5e77236c5bd76dc2342ea7de58c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908202b7903b615445cef1ecbfdcb944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9d6648c5-053f-440f-a844-f728cd998535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7DDD47-246E-43CD-AFD3-5689DA00D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9E7D07-2B9A-4906-91AE-5A62E727BA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DAC8B-8601-47DA-93A8-89E73BB3AC2A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ab6de568-91ed-4883-9cbc-81954b915dc4"/>
    <ds:schemaRef ds:uri="9d6648c5-053f-440f-a844-f728cd998535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2023-02-07T15:13:08Z</dcterms:created>
  <dcterms:modified xsi:type="dcterms:W3CDTF">2023-02-07T15:13:49Z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